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firstSheet="4" activeTab="9"/>
  </bookViews>
  <sheets>
    <sheet name="Прейскурант" sheetId="1" r:id="rId1"/>
    <sheet name="Оформление документов" sheetId="2" r:id="rId2"/>
    <sheet name="Гроб" sheetId="3" r:id="rId3"/>
    <sheet name="Инвентарная табличка" sheetId="4" r:id="rId4"/>
    <sheet name="Доставка гроба" sheetId="5" r:id="rId5"/>
    <sheet name="Перевозка тела" sheetId="6" r:id="rId6"/>
    <sheet name="рытье экскаватор" sheetId="7" r:id="rId7"/>
    <sheet name="рытье вручную" sheetId="8" r:id="rId8"/>
    <sheet name="Косвенные расходы" sheetId="9" r:id="rId9"/>
    <sheet name="Лист1" sheetId="10" r:id="rId10"/>
  </sheets>
  <definedNames>
    <definedName name="_xlnm.Print_Titles" localSheetId="2">'Гроб'!$5:$5</definedName>
    <definedName name="_xlnm.Print_Titles" localSheetId="4">'Доставка гроба'!$5:$5</definedName>
    <definedName name="_xlnm.Print_Titles" localSheetId="3">'Инвентарная табличка'!$5:$5</definedName>
    <definedName name="_xlnm.Print_Titles" localSheetId="5">'Перевозка тела'!$6:$6</definedName>
    <definedName name="_xlnm.Print_Titles" localSheetId="6">'рытье экскаватор'!$5:$5</definedName>
    <definedName name="_xlnm.Print_Area" localSheetId="2">'Гроб'!$A$1:$I$18</definedName>
    <definedName name="_xlnm.Print_Area" localSheetId="4">'Доставка гроба'!$A$1:$I$24</definedName>
    <definedName name="_xlnm.Print_Area" localSheetId="3">'Инвентарная табличка'!$A$1:$I$29</definedName>
    <definedName name="_xlnm.Print_Area" localSheetId="1">'Оформление документов'!$A$1:$I$27</definedName>
    <definedName name="_xlnm.Print_Area" localSheetId="5">'Перевозка тела'!$A$1:$J$21</definedName>
    <definedName name="_xlnm.Print_Area" localSheetId="7">'рытье вручную'!$A$1:$I$35</definedName>
    <definedName name="_xlnm.Print_Area" localSheetId="6">'рытье экскаватор'!$A$1:$I$43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<sst xmlns="http://schemas.openxmlformats.org/spreadsheetml/2006/main" count="249" uniqueCount="174">
  <si>
    <t>№ п/п</t>
  </si>
  <si>
    <t>Наименование  затрат</t>
  </si>
  <si>
    <t>Обоснование</t>
  </si>
  <si>
    <t>Начисления на заработную плату</t>
  </si>
  <si>
    <t>Расчет</t>
  </si>
  <si>
    <t>Итого стоимость:</t>
  </si>
  <si>
    <t>Себестоимость</t>
  </si>
  <si>
    <t xml:space="preserve">Рентабельность </t>
  </si>
  <si>
    <t>Материальные затраты, в т.ч.:</t>
  </si>
  <si>
    <t xml:space="preserve">Итого </t>
  </si>
  <si>
    <t>Косвенные  расходы</t>
  </si>
  <si>
    <t>Рентабельность</t>
  </si>
  <si>
    <t>Итого стоимость</t>
  </si>
  <si>
    <t>дизельное топливо</t>
  </si>
  <si>
    <t>Канцтовары</t>
  </si>
  <si>
    <t>запасные части</t>
  </si>
  <si>
    <t>Перечень работ:</t>
  </si>
  <si>
    <t>Фонд оплаты труда</t>
  </si>
  <si>
    <t>Примечание:</t>
  </si>
  <si>
    <t>Руб.</t>
  </si>
  <si>
    <t xml:space="preserve">Расчет </t>
  </si>
  <si>
    <t xml:space="preserve"> Руб.</t>
  </si>
  <si>
    <t>Заработная плата</t>
  </si>
  <si>
    <t>Отпускная стоимость услуги</t>
  </si>
  <si>
    <t>Профессия -машинист 5 разряда</t>
  </si>
  <si>
    <t>1.Рытье могилы экскаватором</t>
  </si>
  <si>
    <t>амортизация</t>
  </si>
  <si>
    <t>Материальные расходы, в т.ч.:</t>
  </si>
  <si>
    <t>Отпускная стоимость  услуги</t>
  </si>
  <si>
    <t>г) Составление ежедневного отчета о предоставленных услугах и товарах, сдача документов в бухгалтерию</t>
  </si>
  <si>
    <t>Норма времени  на оформление документов - 1,1 чел/час</t>
  </si>
  <si>
    <t xml:space="preserve">а)Расчистка и разметка места для рытья могилы, рытье могилы вручную </t>
  </si>
  <si>
    <t>б) Захоронение:</t>
  </si>
  <si>
    <t xml:space="preserve">   забивка крышки гроба и опускание в могилу;</t>
  </si>
  <si>
    <t xml:space="preserve">   засыпка могилы и устройство надмогильного холма;</t>
  </si>
  <si>
    <t xml:space="preserve">   установка регистрационной таблички на могиле</t>
  </si>
  <si>
    <t>Итого стоимость  доставки:</t>
  </si>
  <si>
    <t>Итого стоимость доставки:</t>
  </si>
  <si>
    <t>1. Виды работ  с нормативом времени, учтенные при расчете стоимости работ в соответствии с  приказом Минстроя РФ  от 15.11.1994 г. №11</t>
  </si>
  <si>
    <t>а) Прием заказа на похороны ; б) Оформление счета-заказа на транспортное обеспечение похорон; в)Оформление наряда-заказа на похороны</t>
  </si>
  <si>
    <t xml:space="preserve">1.Виды работ  с нормативом времени, учтенные при расчете стоимости услуги </t>
  </si>
  <si>
    <t>3. Зачистка могилы вручную лопатой</t>
  </si>
  <si>
    <t>4. Захоронение</t>
  </si>
  <si>
    <t>а) установка экскаватора в нужное положение; б) разработка грунта с очисткой  ковша; в) передвижение экскаватора  в процессе работы</t>
  </si>
  <si>
    <t>а) забивка крышки гроба и опускание в могилу; б) засыпка могилы и устройство надмогильного холма; в) установка регистрационной таблички на могиле</t>
  </si>
  <si>
    <t>Приложение № 4 к прейскуранту гарантированного перечня</t>
  </si>
  <si>
    <t>Профессия- рабочий ритуальных услуг - землекоп  2 разряда</t>
  </si>
  <si>
    <t>Профессия -  рабочий ритуальных услуг-землекоп 2 разряда</t>
  </si>
  <si>
    <t>Норма времени  на 1 могилу  (для 1 группы грунтов, для летних и зимний условий) - 1,77 чел/час</t>
  </si>
  <si>
    <t>ПРЕЙСКУРАНТ</t>
  </si>
  <si>
    <t>Наименование  услуги</t>
  </si>
  <si>
    <t xml:space="preserve"> Оформление  документов, необходимых для погребения</t>
  </si>
  <si>
    <t>Предоставление  (изготовление), доставка гроба и других предметов,  необходимых для погребения:</t>
  </si>
  <si>
    <t xml:space="preserve"> 2.1</t>
  </si>
  <si>
    <t>Гроб стандартный, строганный, из материалов толщиной 25-32 мм, обитый внутри и снаружи тканью х/б с подушкой из стружки</t>
  </si>
  <si>
    <t xml:space="preserve"> 2.2</t>
  </si>
  <si>
    <t>Инвентарная табличка с указанием ФИО, даты рождения и смерти</t>
  </si>
  <si>
    <t xml:space="preserve"> 2.3</t>
  </si>
  <si>
    <t>Доставка гроба и похоронных принадлежностей по адресу, указанному заказчиком</t>
  </si>
  <si>
    <t>Перевозка тела (останков) умершего к  месту  захоронения</t>
  </si>
  <si>
    <t>Погребение  умершего  при рытье могилы вручную</t>
  </si>
  <si>
    <t xml:space="preserve"> ИТОГО  предельная стоимость гарантированного перечня услуг по погребению</t>
  </si>
  <si>
    <t xml:space="preserve"> 6.1</t>
  </si>
  <si>
    <t>при рытье  могилы экскаватором</t>
  </si>
  <si>
    <t xml:space="preserve"> 6.2</t>
  </si>
  <si>
    <t>при рытье  могилы вручную</t>
  </si>
  <si>
    <t xml:space="preserve">м п </t>
  </si>
  <si>
    <t xml:space="preserve"> гарантированного перечня услуг по погребению на 2017 год ,</t>
  </si>
  <si>
    <t>Расчет косвенных расходов</t>
  </si>
  <si>
    <t>Годовой ФОТ АУП (АХЧ)</t>
  </si>
  <si>
    <t>Оплата коммунальных услуг</t>
  </si>
  <si>
    <t>ИТОГО:</t>
  </si>
  <si>
    <t>Годовой ФЗП (без учета ФЗП АУП, АХЧ) (без начислений)</t>
  </si>
  <si>
    <t>Коэффициент косвенных расходов</t>
  </si>
  <si>
    <t>Примечание</t>
  </si>
  <si>
    <t>3.1</t>
  </si>
  <si>
    <t>Канцелярские товары</t>
  </si>
  <si>
    <t>Вывоз ТБО</t>
  </si>
  <si>
    <t>Прочее:</t>
  </si>
  <si>
    <t xml:space="preserve">почтовые расходы </t>
  </si>
  <si>
    <t>охрана труда</t>
  </si>
  <si>
    <t>Сумма. тыс.руб.</t>
  </si>
  <si>
    <t>Норма времени на 1 могилу - 0,35 чел/час</t>
  </si>
  <si>
    <t>Норма времени  на 1 могилу - ( 0,44*8+ 1,2*4)/12= 0,69 чел/час</t>
  </si>
  <si>
    <t xml:space="preserve">Фонд оплаты труда: </t>
  </si>
  <si>
    <t xml:space="preserve">Машинист 5 разряда при емкости ковша 0,25 куб. м: 7456,25 руб.*1,3*1,82/164,5*0,35 = 37,56 руб   </t>
  </si>
  <si>
    <t>Рабочий ритуальных услуг 2 разряда: 7456,25руб.*1,3 *1,36/ 164,5* (0,69 + (1,65*8 +2*4)/ 12=1,77)=2,46)  = 197,15 руб</t>
  </si>
  <si>
    <t>Машинист 4 разряда при емкости ковша 0,15 куб. м: 7456,25 руб.*1,3*1,73/164,5* 0,48 =48,93 руб</t>
  </si>
  <si>
    <t>Начисление на ФОТ АУП (АХЧ) 30,2%   (30,2%)</t>
  </si>
  <si>
    <t>-</t>
  </si>
  <si>
    <t>Стоимость бланка  - 0,5 руб.</t>
  </si>
  <si>
    <t>к постановлению</t>
  </si>
  <si>
    <t>администрации</t>
  </si>
  <si>
    <t>5.1</t>
  </si>
  <si>
    <t>5.2</t>
  </si>
  <si>
    <t>Профессия- рабочий по благоустройству населенных пунктов</t>
  </si>
  <si>
    <t>Профессия-рабочий по благоустройству населенных пунктов</t>
  </si>
  <si>
    <t xml:space="preserve">Рабочий по благоустройству населенных пунктов: </t>
  </si>
  <si>
    <t xml:space="preserve">Стоимость услуги за 1 час - 493,00 рубля;водитель автобуса - 1,25 чел/часа- время на перевозку тела (останков) умершего к месту захоронения                                                                                    </t>
  </si>
  <si>
    <t>493,00*1,25=616,25</t>
  </si>
  <si>
    <t xml:space="preserve">Стоимость доставки гроба и похоронных принадлежностей за 1 час                                                                                                                                                                                                            1,5 чел/часа- время на погрузку и доставку гроба и похоронных принадлежностей  в 1 (один)  адрес                                                                                        </t>
  </si>
  <si>
    <t xml:space="preserve">508,00*1,5=762,00 руб </t>
  </si>
  <si>
    <t>Стоимость гроба стандартного, обитого внутри и снаружи тканью с подушкой из стружки</t>
  </si>
  <si>
    <t>Договор поставки № П-001/17 от 01.03.2017г. ООО "Пантеон-Крым"</t>
  </si>
  <si>
    <t>Договор на услугу по перевозке тела (останков) умершего к месту захоронения (Договор № 005 от 01.03.2017г. ООО "Пантеон-Крым")</t>
  </si>
  <si>
    <t>Стоимость,  руб. с 01.03.2017</t>
  </si>
  <si>
    <t xml:space="preserve">Стоимость таблички </t>
  </si>
  <si>
    <t>накладная №6 от 20.01.2017г.ИП Казбанов Н.М.</t>
  </si>
  <si>
    <t>1*33,00</t>
  </si>
  <si>
    <t>Нанесение надписи на табличку</t>
  </si>
  <si>
    <t>Профессия-  нарядчик (реализатор ритуальных товаров)</t>
  </si>
  <si>
    <t>175/15=11,67</t>
  </si>
  <si>
    <t xml:space="preserve"> стоимость маркера (накладная №6 от 20.01.2017 ИП Казбанов)- 175,00  руб. максимальное количество надписей - 15шт.</t>
  </si>
  <si>
    <t>Начисления на зарплату</t>
  </si>
  <si>
    <t>Профессия- нарядчик</t>
  </si>
  <si>
    <t>Норма времени на нанесение надписи - 0,08 часа</t>
  </si>
  <si>
    <t>Косвенные расходы</t>
  </si>
  <si>
    <t xml:space="preserve">а) Нанесение надписи на табличку </t>
  </si>
  <si>
    <t>Приложение № 8  к прейскуранту гарантированного перечня</t>
  </si>
  <si>
    <t>1.Получение наряда</t>
  </si>
  <si>
    <t>2.Выезд по адресу</t>
  </si>
  <si>
    <t>3.Установка гроба с  телом умершего в автокатафалк</t>
  </si>
  <si>
    <t>4.Доставка  к месту захоронения</t>
  </si>
  <si>
    <t>5. Снятие  гроба  с телом умершего с автокатафалка</t>
  </si>
  <si>
    <t>а) Получение наряда</t>
  </si>
  <si>
    <t>б) Снятие гроба со стеллажа</t>
  </si>
  <si>
    <t>в) Вынос из помещения  магазина</t>
  </si>
  <si>
    <t>г) Погрузка принадлежностей в автокатафалк</t>
  </si>
  <si>
    <t>д) Доставка по адресу</t>
  </si>
  <si>
    <t>е) Снятие  гроба с автокатафалка</t>
  </si>
  <si>
    <t>Доставка гроба и похоронных принадлежностей по адресу, указанного заказчиком      (Договор У-004 от 01.03.2017г. ООО "Пантеон-Крым")</t>
  </si>
  <si>
    <t>1,25 не предусмотрено передвижение транспорта.  Кто переносит и опускает гроб</t>
  </si>
  <si>
    <t>Реализатор ритуальный товаров(нарядчик): 8475,00*1,52/164,5*1,1= 86,14</t>
  </si>
  <si>
    <t>Зарплата работника 1-го разряда 7500*1,13=8475,00 рублей</t>
  </si>
  <si>
    <t xml:space="preserve">1,52 - тарифный коэффициент для нарядчика;(Приложение №3 к Республиканскому соглашению Республики Крым на 2015-2017гг.); </t>
  </si>
  <si>
    <t>Приемщик заказов(Нарядчик): 8475,00*1,52/164,5*1,1= 86,14 руб.</t>
  </si>
  <si>
    <t xml:space="preserve">(7500*1,13)= 8475,00 руб. ; тарифная ставка работника 1-го разряда (Приложение №1 раздел 21Республиканского соглашения); 1,52 - тарифный коэффициент для нарядчика; (Приложение №3 к Республиканскому соглашению Республики Крым на 2015-2017гг.);  0,08 чел/часа - время нанесения надписи на табличку; 164,5 - среднее количество часов в месяце.                                                                                                </t>
  </si>
  <si>
    <t>8475,00*1,52/164,5*0,08= 6,26</t>
  </si>
  <si>
    <t xml:space="preserve">Нарядчик 8475,00*1,52/164,5*0,08= 6,26 руб.             </t>
  </si>
  <si>
    <t>(7500*1,13)= 8475,00 руб.; (оклад работника 1 разряда согласно-отраслевой Соглашения    раздел 21 Приложение №1  );                                                                                                    1,52 - тарифный коэффициент для нарядчика;(Приложение №3 к Республиканскому соглашению Республики Крым на 2015-2017гг.);   1,1 чел/часа- оформление документов                                                                                             164,5 - рабочих часов в месяц;</t>
  </si>
  <si>
    <t xml:space="preserve">(7500*1,13)= 8475,00 руб.      тарифная ставка рабочего 1-го разряда (Приложение №1  раздел 21 Республиканского соглашения)                                                                                                                                                                                                                                                                      1,75- тарифный коэффициент для рабочего по благоустройсву населенных пунктов                                                                                                                        164,5 - рабочих часов  в месяц                                                                                                                                                        7,3 чел/часа- рытье могилы 1 группы грунтов;                                                                                                          1,57 чел/час- захоронение 1 группы грунтов ; </t>
  </si>
  <si>
    <t>Рабочий по благоустройству населенных пунктов: 8475,00*1,75/164,5*(7,3+ 1,57=8,87)= 799,72</t>
  </si>
  <si>
    <t>захоронение: 8475,00*1,75/164,5*1,57)= 141,55 руб</t>
  </si>
  <si>
    <t>рытье могилы: 8475,00*1,75/164,5*7,3=  658,17 руб</t>
  </si>
  <si>
    <t>Итого: 799,72 руб.</t>
  </si>
  <si>
    <t>Приложение 1</t>
  </si>
  <si>
    <t>Норма времени  на  1 могилу (для 1 группы грунтов, для летних и зимний условий)- 7,3 чел/час</t>
  </si>
  <si>
    <t>Норма времени  на 1 могилу  (для 1 группы грунтов, для летних и зимний условий) - 1,57 чел/час</t>
  </si>
  <si>
    <t>Приложение № _7_ к прейскуранту гарантированного перечня</t>
  </si>
  <si>
    <t>Глава администрации</t>
  </si>
  <si>
    <t>Приложение № _3_ к прейскуранту гарантированного перечня</t>
  </si>
  <si>
    <t>Приложение № _6_ к прейскуранту гарантированного перечня</t>
  </si>
  <si>
    <t>Приложение № _5_  к прейскуранту гарантированного перечня</t>
  </si>
  <si>
    <t>Приложение № 2 к прейскуранту гарантированного перечня</t>
  </si>
  <si>
    <t>Приложение № 1 к прейскуранту гарантированного перечня</t>
  </si>
  <si>
    <t>поселения</t>
  </si>
  <si>
    <t>Глава Администрации Широковского сельского</t>
  </si>
  <si>
    <t>Е.А. Зотов</t>
  </si>
  <si>
    <t>Глава администрации Широковского сельского  поселения</t>
  </si>
  <si>
    <t xml:space="preserve">оказываемых  на территории Широковского  сельского поселения </t>
  </si>
  <si>
    <t xml:space="preserve">            Глава Администрации Широковского сельского поселения</t>
  </si>
  <si>
    <t>Глава Администрации Широковского сельского поселения                                            Е.А. Зотов</t>
  </si>
  <si>
    <t>Глава Администрации Широковского сельского поселения</t>
  </si>
  <si>
    <t>Глава администрации Широковского сельского поселения                                                                  Е.А. Зотов</t>
  </si>
  <si>
    <t>Широковского сельского поселения</t>
  </si>
  <si>
    <t>Глава администрации Широковского сельского поселения</t>
  </si>
  <si>
    <t>от 26.05.2017  № 27</t>
  </si>
  <si>
    <t>Калькуляция стоимости услуги по оформлению документов, необходимых для погребения к прейскуранту, утвержденному Постановлением администрации Широковского сельского поселения от 26.05.2017  № 27</t>
  </si>
  <si>
    <t>Калькуляция стоимости   изготовления гроба стандартного, обитого внутри и снаружи  тканью с подушкой из стружки к прейскуранту, утвержденному Постановлением администрации Широковского сельского поселения от 26.05.2017  № 27</t>
  </si>
  <si>
    <t>Калькуляция  стоимости изготовления инвентарной таблички, устанавливаемой на могиле к прейскуранту, утвержденному Постановлением администрации Широковского сельского поселения от 26.05.2017  № 27</t>
  </si>
  <si>
    <t>Калькуляция стоимости услуги по доставке гроба и  ритуальных принадлежностей к прейскуранту, утвержденному Постановлением администрации Широковского сельского поселения от 26.05.2017  № 27</t>
  </si>
  <si>
    <t>Калькуляция стоимости услуги по перевозке тела (останков) умершего к месту захоронения к прейскуранту, утвержденному Постановлением администрации Широковского сельского поселения от 26.05.2017  № 27</t>
  </si>
  <si>
    <t>Примерная  калькуляция стоимости услуги по погребению  умершего с копкой могилы экскаватором к прейскуранту, утвержденному Постановлением администрации Широковского сельского поселения от 26.05.2017  № 27 с учетом индексации на 2017 год.</t>
  </si>
  <si>
    <r>
      <t xml:space="preserve">Калькуляция стоимости погребения умершего (рытье могилы вручную размером 2,3*1,0*1,5)  и захоронение к прейскуранту, утвержденному </t>
    </r>
    <r>
      <rPr>
        <b/>
        <u val="single"/>
        <sz val="12"/>
        <color indexed="8"/>
        <rFont val="Times New Roman"/>
        <family val="1"/>
      </rPr>
      <t>Постановлением администрации Широковского сельского поселения</t>
    </r>
    <r>
      <rPr>
        <b/>
        <sz val="12"/>
        <color indexed="8"/>
        <rFont val="Times New Roman"/>
        <family val="1"/>
      </rPr>
      <t xml:space="preserve"> от </t>
    </r>
    <r>
      <rPr>
        <b/>
        <u val="single"/>
        <sz val="12"/>
        <color indexed="8"/>
        <rFont val="Times New Roman"/>
        <family val="1"/>
      </rPr>
      <t>26.05.2017  № 27</t>
    </r>
    <r>
      <rPr>
        <b/>
        <sz val="12"/>
        <color indexed="8"/>
        <rFont val="Times New Roman"/>
        <family val="1"/>
      </rPr>
      <t xml:space="preserve">                  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</si>
</sst>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  <numFmt numFmtId="183" formatCode="#,##0.0_ ;\-#,##0.0\ "/>
  </numFmts>
  <fonts count="33">
    <font>
      <sz val="11"/>
      <color indexed="8"/>
      <name val="Calibri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9" fontId="26" fillId="0" borderId="12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top"/>
    </xf>
    <xf numFmtId="1" fontId="27" fillId="0" borderId="1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" fontId="2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0" fontId="1" fillId="0" borderId="1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9" fontId="3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top"/>
    </xf>
    <xf numFmtId="2" fontId="28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6" fontId="4" fillId="24" borderId="14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top" wrapText="1"/>
    </xf>
    <xf numFmtId="2" fontId="7" fillId="24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vertical="top"/>
    </xf>
    <xf numFmtId="0" fontId="4" fillId="24" borderId="0" xfId="0" applyFont="1" applyFill="1" applyBorder="1" applyAlignment="1">
      <alignment horizontal="center" wrapText="1"/>
    </xf>
    <xf numFmtId="0" fontId="4" fillId="24" borderId="14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24" borderId="2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10" fontId="3" fillId="0" borderId="14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10" fontId="3" fillId="0" borderId="21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172" fontId="3" fillId="0" borderId="21" xfId="0" applyNumberFormat="1" applyFont="1" applyFill="1" applyBorder="1" applyAlignment="1">
      <alignment vertical="top" wrapText="1"/>
    </xf>
    <xf numFmtId="9" fontId="3" fillId="0" borderId="14" xfId="0" applyNumberFormat="1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left" vertical="top" wrapText="1"/>
    </xf>
    <xf numFmtId="9" fontId="3" fillId="0" borderId="21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172" fontId="8" fillId="0" borderId="14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8" fillId="0" borderId="14" xfId="0" applyNumberFormat="1" applyFont="1" applyFill="1" applyBorder="1" applyAlignment="1">
      <alignment vertical="top" wrapText="1"/>
    </xf>
    <xf numFmtId="172" fontId="8" fillId="0" borderId="11" xfId="0" applyNumberFormat="1" applyFont="1" applyFill="1" applyBorder="1" applyAlignment="1">
      <alignment vertical="top" wrapText="1"/>
    </xf>
    <xf numFmtId="172" fontId="8" fillId="0" borderId="2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14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9" fontId="26" fillId="0" borderId="14" xfId="0" applyNumberFormat="1" applyFont="1" applyFill="1" applyBorder="1" applyAlignment="1">
      <alignment horizontal="center" vertical="center"/>
    </xf>
    <xf numFmtId="9" fontId="26" fillId="0" borderId="11" xfId="0" applyNumberFormat="1" applyFont="1" applyFill="1" applyBorder="1" applyAlignment="1">
      <alignment horizontal="center" vertical="center"/>
    </xf>
    <xf numFmtId="9" fontId="26" fillId="0" borderId="21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10" fontId="26" fillId="0" borderId="14" xfId="0" applyNumberFormat="1" applyFont="1" applyFill="1" applyBorder="1" applyAlignment="1">
      <alignment horizontal="left" vertical="top" wrapText="1"/>
    </xf>
    <xf numFmtId="10" fontId="26" fillId="0" borderId="11" xfId="0" applyNumberFormat="1" applyFont="1" applyFill="1" applyBorder="1" applyAlignment="1">
      <alignment horizontal="left" vertical="top" wrapText="1"/>
    </xf>
    <xf numFmtId="10" fontId="26" fillId="0" borderId="21" xfId="0" applyNumberFormat="1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left" vertical="top" wrapText="1"/>
    </xf>
    <xf numFmtId="10" fontId="3" fillId="0" borderId="11" xfId="0" applyNumberFormat="1" applyFont="1" applyFill="1" applyBorder="1" applyAlignment="1">
      <alignment horizontal="left" vertical="top" wrapText="1"/>
    </xf>
    <xf numFmtId="10" fontId="3" fillId="0" borderId="21" xfId="0" applyNumberFormat="1" applyFont="1" applyFill="1" applyBorder="1" applyAlignment="1">
      <alignment horizontal="left" vertical="top" wrapText="1"/>
    </xf>
    <xf numFmtId="2" fontId="6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10" fontId="28" fillId="0" borderId="14" xfId="0" applyNumberFormat="1" applyFont="1" applyFill="1" applyBorder="1" applyAlignment="1">
      <alignment horizontal="center" vertical="center"/>
    </xf>
    <xf numFmtId="10" fontId="28" fillId="0" borderId="11" xfId="0" applyNumberFormat="1" applyFont="1" applyFill="1" applyBorder="1" applyAlignment="1">
      <alignment horizontal="center" vertical="center"/>
    </xf>
    <xf numFmtId="10" fontId="28" fillId="0" borderId="2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3" fillId="0" borderId="14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6.00390625" style="0" customWidth="1"/>
    <col min="2" max="3" width="8.8515625" style="0" customWidth="1"/>
    <col min="4" max="4" width="7.421875" style="0" customWidth="1"/>
    <col min="5" max="5" width="34.28125" style="0" customWidth="1"/>
    <col min="6" max="6" width="19.140625" style="0" customWidth="1"/>
    <col min="7" max="7" width="11.8515625" style="0" customWidth="1"/>
    <col min="8" max="8" width="8.28125" style="0" customWidth="1"/>
    <col min="9" max="9" width="2.00390625" style="0" customWidth="1"/>
  </cols>
  <sheetData>
    <row r="1" spans="1:9" ht="15.75">
      <c r="A1" s="74"/>
      <c r="B1" s="74"/>
      <c r="C1" s="74"/>
      <c r="D1" s="74"/>
      <c r="E1" s="161" t="s">
        <v>145</v>
      </c>
      <c r="F1" s="161"/>
      <c r="G1" s="74"/>
      <c r="H1" s="72"/>
      <c r="I1" s="78"/>
    </row>
    <row r="2" spans="1:9" ht="15.75">
      <c r="A2" s="74"/>
      <c r="B2" s="74"/>
      <c r="C2" s="74"/>
      <c r="D2" s="74"/>
      <c r="E2" s="161" t="s">
        <v>91</v>
      </c>
      <c r="F2" s="161"/>
      <c r="G2" s="74"/>
      <c r="H2" s="72"/>
      <c r="I2" s="78"/>
    </row>
    <row r="3" spans="1:9" ht="15.75">
      <c r="A3" s="74"/>
      <c r="B3" s="74"/>
      <c r="C3" s="74"/>
      <c r="D3" s="74"/>
      <c r="E3" s="161" t="s">
        <v>92</v>
      </c>
      <c r="F3" s="161"/>
      <c r="G3" s="74"/>
      <c r="H3" s="72"/>
      <c r="I3" s="78"/>
    </row>
    <row r="4" spans="1:9" ht="15.75">
      <c r="A4" s="74"/>
      <c r="B4" s="74"/>
      <c r="C4" s="74"/>
      <c r="D4" s="74"/>
      <c r="E4" s="161" t="s">
        <v>164</v>
      </c>
      <c r="F4" s="161"/>
      <c r="G4" s="74"/>
      <c r="H4" s="72"/>
      <c r="I4" s="78"/>
    </row>
    <row r="5" spans="1:9" ht="15.75">
      <c r="A5" s="74"/>
      <c r="B5" s="74"/>
      <c r="C5" s="74"/>
      <c r="D5" s="74"/>
      <c r="E5" s="161" t="s">
        <v>166</v>
      </c>
      <c r="F5" s="161"/>
      <c r="G5" s="74"/>
      <c r="H5" s="72"/>
      <c r="I5" s="78"/>
    </row>
    <row r="6" spans="1:9" ht="15.75">
      <c r="A6" s="162" t="s">
        <v>49</v>
      </c>
      <c r="B6" s="162"/>
      <c r="C6" s="162"/>
      <c r="D6" s="162"/>
      <c r="E6" s="162"/>
      <c r="F6" s="162"/>
      <c r="G6" s="74"/>
      <c r="H6" s="72"/>
      <c r="I6" s="78"/>
    </row>
    <row r="7" spans="1:9" ht="15.75" customHeight="1">
      <c r="A7" s="160" t="s">
        <v>67</v>
      </c>
      <c r="B7" s="160"/>
      <c r="C7" s="160"/>
      <c r="D7" s="160"/>
      <c r="E7" s="160"/>
      <c r="F7" s="160"/>
      <c r="G7" s="160"/>
      <c r="H7" s="93"/>
      <c r="I7" s="78"/>
    </row>
    <row r="8" spans="1:9" ht="31.5" customHeight="1">
      <c r="A8" s="160" t="s">
        <v>159</v>
      </c>
      <c r="B8" s="160"/>
      <c r="C8" s="160"/>
      <c r="D8" s="160"/>
      <c r="E8" s="160"/>
      <c r="F8" s="160"/>
      <c r="G8" s="107"/>
      <c r="H8" s="73"/>
      <c r="I8" s="78"/>
    </row>
    <row r="9" spans="1:9" ht="15.75">
      <c r="A9" s="74"/>
      <c r="B9" s="74"/>
      <c r="C9" s="74"/>
      <c r="D9" s="74"/>
      <c r="E9" s="74"/>
      <c r="F9" s="74"/>
      <c r="G9" s="72"/>
      <c r="H9" s="72"/>
      <c r="I9" s="78"/>
    </row>
    <row r="10" spans="1:9" ht="31.5">
      <c r="A10" s="75" t="s">
        <v>0</v>
      </c>
      <c r="B10" s="159" t="s">
        <v>50</v>
      </c>
      <c r="C10" s="147"/>
      <c r="D10" s="147"/>
      <c r="E10" s="148"/>
      <c r="F10" s="76" t="s">
        <v>105</v>
      </c>
      <c r="G10" s="72"/>
      <c r="H10" s="72"/>
      <c r="I10" s="78"/>
    </row>
    <row r="11" spans="1:9" ht="15.75">
      <c r="A11" s="77">
        <v>1</v>
      </c>
      <c r="B11" s="163" t="s">
        <v>51</v>
      </c>
      <c r="C11" s="164"/>
      <c r="D11" s="164"/>
      <c r="E11" s="165"/>
      <c r="F11" s="94">
        <v>170</v>
      </c>
      <c r="G11" s="72"/>
      <c r="H11" s="72"/>
      <c r="I11" s="78"/>
    </row>
    <row r="12" spans="1:9" ht="37.5" customHeight="1">
      <c r="A12" s="77">
        <v>2</v>
      </c>
      <c r="B12" s="163" t="s">
        <v>52</v>
      </c>
      <c r="C12" s="164"/>
      <c r="D12" s="164"/>
      <c r="E12" s="165"/>
      <c r="F12" s="94">
        <f>F13+F14+F15</f>
        <v>3209.1</v>
      </c>
      <c r="G12" s="78"/>
      <c r="H12" s="78"/>
      <c r="I12" s="78"/>
    </row>
    <row r="13" spans="1:9" ht="51.75" customHeight="1">
      <c r="A13" s="79" t="s">
        <v>53</v>
      </c>
      <c r="B13" s="163" t="s">
        <v>54</v>
      </c>
      <c r="C13" s="164"/>
      <c r="D13" s="164"/>
      <c r="E13" s="165"/>
      <c r="F13" s="94">
        <f>Гроб!I10</f>
        <v>2350</v>
      </c>
      <c r="G13" s="78"/>
      <c r="H13" s="78"/>
      <c r="I13" s="78"/>
    </row>
    <row r="14" spans="1:9" ht="34.5" customHeight="1">
      <c r="A14" s="79" t="s">
        <v>55</v>
      </c>
      <c r="B14" s="163" t="s">
        <v>56</v>
      </c>
      <c r="C14" s="164"/>
      <c r="D14" s="164"/>
      <c r="E14" s="165"/>
      <c r="F14" s="94">
        <f>'Инвентарная табличка'!I17</f>
        <v>59</v>
      </c>
      <c r="G14" s="78"/>
      <c r="H14" s="78"/>
      <c r="I14" s="78"/>
    </row>
    <row r="15" spans="1:9" ht="37.5" customHeight="1">
      <c r="A15" s="79" t="s">
        <v>57</v>
      </c>
      <c r="B15" s="163" t="s">
        <v>58</v>
      </c>
      <c r="C15" s="164"/>
      <c r="D15" s="164"/>
      <c r="E15" s="165"/>
      <c r="F15" s="94">
        <f>'Доставка гроба'!I10</f>
        <v>800.1</v>
      </c>
      <c r="G15" s="78"/>
      <c r="H15" s="78"/>
      <c r="I15" s="78"/>
    </row>
    <row r="16" spans="1:9" ht="19.5" customHeight="1">
      <c r="A16" s="77">
        <v>3</v>
      </c>
      <c r="B16" s="163" t="s">
        <v>59</v>
      </c>
      <c r="C16" s="164"/>
      <c r="D16" s="164"/>
      <c r="E16" s="165"/>
      <c r="F16" s="94">
        <f>'Перевозка тела'!I11</f>
        <v>641</v>
      </c>
      <c r="G16" s="78"/>
      <c r="H16" s="78"/>
      <c r="I16" s="78"/>
    </row>
    <row r="17" spans="1:9" ht="15.75">
      <c r="A17" s="77">
        <v>5</v>
      </c>
      <c r="B17" s="163" t="s">
        <v>60</v>
      </c>
      <c r="C17" s="164"/>
      <c r="D17" s="164"/>
      <c r="E17" s="165"/>
      <c r="F17" s="94">
        <f>'рытье вручную'!I12</f>
        <v>1542</v>
      </c>
      <c r="G17" s="78"/>
      <c r="H17" s="78"/>
      <c r="I17" s="78"/>
    </row>
    <row r="18" spans="1:9" ht="15.75">
      <c r="A18" s="77">
        <v>6</v>
      </c>
      <c r="B18" s="149" t="s">
        <v>61</v>
      </c>
      <c r="C18" s="150"/>
      <c r="D18" s="150"/>
      <c r="E18" s="151"/>
      <c r="F18" s="94"/>
      <c r="G18" s="78"/>
      <c r="H18" s="78"/>
      <c r="I18" s="78"/>
    </row>
    <row r="19" spans="1:9" ht="16.5" customHeight="1">
      <c r="A19" s="77" t="s">
        <v>62</v>
      </c>
      <c r="B19" s="163" t="s">
        <v>63</v>
      </c>
      <c r="C19" s="164"/>
      <c r="D19" s="164"/>
      <c r="E19" s="165"/>
      <c r="F19" s="102" t="s">
        <v>89</v>
      </c>
      <c r="G19" s="78"/>
      <c r="H19" s="78"/>
      <c r="I19" s="78"/>
    </row>
    <row r="20" spans="1:9" ht="18.75">
      <c r="A20" s="77" t="s">
        <v>64</v>
      </c>
      <c r="B20" s="163" t="s">
        <v>65</v>
      </c>
      <c r="C20" s="164"/>
      <c r="D20" s="164"/>
      <c r="E20" s="165"/>
      <c r="F20" s="102">
        <f>F11+F12+F16+F17</f>
        <v>5562.1</v>
      </c>
      <c r="G20" s="78"/>
      <c r="H20" s="78"/>
      <c r="I20" s="78"/>
    </row>
    <row r="21" spans="1:9" ht="18.75">
      <c r="A21" s="89"/>
      <c r="B21" s="95"/>
      <c r="C21" s="95"/>
      <c r="D21" s="95"/>
      <c r="E21" s="95"/>
      <c r="F21" s="96"/>
      <c r="G21" s="78"/>
      <c r="H21" s="78"/>
      <c r="I21" s="78"/>
    </row>
    <row r="22" spans="1:9" ht="4.5" customHeight="1">
      <c r="A22" s="78"/>
      <c r="B22" s="78"/>
      <c r="C22" s="78"/>
      <c r="D22" s="78"/>
      <c r="E22" s="78"/>
      <c r="F22" s="78"/>
      <c r="G22" s="78"/>
      <c r="H22" s="78"/>
      <c r="I22" s="78"/>
    </row>
    <row r="23" spans="1:9" ht="55.5" customHeight="1">
      <c r="A23" s="152" t="s">
        <v>158</v>
      </c>
      <c r="B23" s="152"/>
      <c r="C23" s="152"/>
      <c r="D23" s="152"/>
      <c r="E23" s="80"/>
      <c r="F23" s="81" t="s">
        <v>157</v>
      </c>
      <c r="G23" s="81"/>
      <c r="H23" s="78"/>
      <c r="I23" s="78"/>
    </row>
    <row r="24" spans="1:9" ht="15.75">
      <c r="A24" s="80" t="s">
        <v>66</v>
      </c>
      <c r="B24" s="81"/>
      <c r="C24" s="81"/>
      <c r="D24" s="81"/>
      <c r="E24" s="78"/>
      <c r="F24" s="81"/>
      <c r="G24" s="81"/>
      <c r="H24" s="78"/>
      <c r="I24" s="78"/>
    </row>
  </sheetData>
  <sheetProtection/>
  <mergeCells count="20">
    <mergeCell ref="B19:E19"/>
    <mergeCell ref="B20:E20"/>
    <mergeCell ref="A23:D23"/>
    <mergeCell ref="B12:E12"/>
    <mergeCell ref="B13:E13"/>
    <mergeCell ref="B14:E14"/>
    <mergeCell ref="B15:E15"/>
    <mergeCell ref="B17:E17"/>
    <mergeCell ref="A8:F8"/>
    <mergeCell ref="B16:E16"/>
    <mergeCell ref="B10:E10"/>
    <mergeCell ref="B18:E18"/>
    <mergeCell ref="B11:E11"/>
    <mergeCell ref="A7:G7"/>
    <mergeCell ref="E1:F1"/>
    <mergeCell ref="E2:F2"/>
    <mergeCell ref="E3:F3"/>
    <mergeCell ref="E4:F4"/>
    <mergeCell ref="E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7" sqref="B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93" workbookViewId="0" topLeftCell="A1">
      <selection activeCell="A2" sqref="A2:I2"/>
    </sheetView>
  </sheetViews>
  <sheetFormatPr defaultColWidth="9.140625" defaultRowHeight="15"/>
  <cols>
    <col min="1" max="1" width="6.421875" style="1" customWidth="1"/>
    <col min="2" max="3" width="9.140625" style="1" customWidth="1"/>
    <col min="4" max="4" width="13.8515625" style="1" customWidth="1"/>
    <col min="5" max="5" width="64.28125" style="1" customWidth="1"/>
    <col min="6" max="7" width="9.140625" style="1" customWidth="1"/>
    <col min="8" max="8" width="10.57421875" style="1" customWidth="1"/>
    <col min="9" max="9" width="19.140625" style="1" customWidth="1"/>
    <col min="10" max="16384" width="9.140625" style="1" customWidth="1"/>
  </cols>
  <sheetData>
    <row r="1" s="139" customFormat="1" ht="60">
      <c r="I1" s="140" t="s">
        <v>154</v>
      </c>
    </row>
    <row r="2" spans="1:10" ht="42.75" customHeight="1">
      <c r="A2" s="189" t="s">
        <v>167</v>
      </c>
      <c r="B2" s="189"/>
      <c r="C2" s="189"/>
      <c r="D2" s="189"/>
      <c r="E2" s="189"/>
      <c r="F2" s="189"/>
      <c r="G2" s="189"/>
      <c r="H2" s="189"/>
      <c r="I2" s="189"/>
      <c r="J2" s="19"/>
    </row>
    <row r="3" spans="1:9" ht="15">
      <c r="A3" s="142" t="s">
        <v>0</v>
      </c>
      <c r="B3" s="141" t="s">
        <v>1</v>
      </c>
      <c r="C3" s="191"/>
      <c r="D3" s="192"/>
      <c r="E3" s="142" t="s">
        <v>2</v>
      </c>
      <c r="F3" s="141" t="s">
        <v>20</v>
      </c>
      <c r="G3" s="166"/>
      <c r="H3" s="167"/>
      <c r="I3" s="142" t="s">
        <v>19</v>
      </c>
    </row>
    <row r="4" spans="1:9" ht="15">
      <c r="A4" s="190"/>
      <c r="B4" s="193"/>
      <c r="C4" s="194"/>
      <c r="D4" s="195"/>
      <c r="E4" s="143"/>
      <c r="F4" s="168"/>
      <c r="G4" s="169"/>
      <c r="H4" s="170"/>
      <c r="I4" s="143"/>
    </row>
    <row r="5" spans="1:9" s="41" customFormat="1" ht="15">
      <c r="A5" s="40">
        <v>1</v>
      </c>
      <c r="B5" s="171">
        <v>2</v>
      </c>
      <c r="C5" s="172"/>
      <c r="D5" s="173"/>
      <c r="E5" s="38">
        <v>3</v>
      </c>
      <c r="F5" s="144">
        <v>4</v>
      </c>
      <c r="G5" s="145"/>
      <c r="H5" s="146"/>
      <c r="I5" s="39">
        <v>5</v>
      </c>
    </row>
    <row r="6" spans="1:9" ht="96" customHeight="1">
      <c r="A6" s="20">
        <v>1</v>
      </c>
      <c r="B6" s="178" t="s">
        <v>22</v>
      </c>
      <c r="C6" s="179"/>
      <c r="D6" s="180"/>
      <c r="E6" s="138" t="s">
        <v>139</v>
      </c>
      <c r="F6" s="178" t="s">
        <v>132</v>
      </c>
      <c r="G6" s="179"/>
      <c r="H6" s="180"/>
      <c r="I6" s="24">
        <v>86.14</v>
      </c>
    </row>
    <row r="7" spans="1:9" ht="17.25" customHeight="1">
      <c r="A7" s="22">
        <v>2</v>
      </c>
      <c r="B7" s="178" t="s">
        <v>3</v>
      </c>
      <c r="C7" s="179"/>
      <c r="D7" s="180"/>
      <c r="E7" s="23">
        <v>0.302</v>
      </c>
      <c r="F7" s="181"/>
      <c r="G7" s="182"/>
      <c r="H7" s="183"/>
      <c r="I7" s="24">
        <f>I6*E7</f>
        <v>26.01</v>
      </c>
    </row>
    <row r="8" spans="1:9" ht="15">
      <c r="A8" s="22">
        <v>3</v>
      </c>
      <c r="B8" s="178" t="s">
        <v>14</v>
      </c>
      <c r="C8" s="179"/>
      <c r="D8" s="180"/>
      <c r="E8" s="25" t="s">
        <v>90</v>
      </c>
      <c r="F8" s="26"/>
      <c r="G8" s="27"/>
      <c r="H8" s="28"/>
      <c r="I8" s="24">
        <v>0.5</v>
      </c>
    </row>
    <row r="9" spans="1:9" ht="15">
      <c r="A9" s="22"/>
      <c r="B9" s="144" t="s">
        <v>116</v>
      </c>
      <c r="C9" s="145"/>
      <c r="D9" s="146"/>
      <c r="E9" s="112">
        <v>0.57</v>
      </c>
      <c r="F9" s="135"/>
      <c r="G9" s="136"/>
      <c r="H9" s="137"/>
      <c r="I9" s="24">
        <f>I6*E9</f>
        <v>49.1</v>
      </c>
    </row>
    <row r="10" spans="1:9" s="66" customFormat="1" ht="15">
      <c r="A10" s="85">
        <v>4</v>
      </c>
      <c r="B10" s="184" t="s">
        <v>6</v>
      </c>
      <c r="C10" s="185"/>
      <c r="D10" s="186"/>
      <c r="E10" s="65"/>
      <c r="F10" s="86"/>
      <c r="G10" s="87"/>
      <c r="H10" s="88"/>
      <c r="I10" s="32">
        <f>I6+I7+I8+I9</f>
        <v>161.75</v>
      </c>
    </row>
    <row r="11" spans="1:9" ht="15">
      <c r="A11" s="22">
        <v>5</v>
      </c>
      <c r="B11" s="175" t="s">
        <v>7</v>
      </c>
      <c r="C11" s="176"/>
      <c r="D11" s="177"/>
      <c r="E11" s="29">
        <v>0.05</v>
      </c>
      <c r="F11" s="187"/>
      <c r="G11" s="187"/>
      <c r="H11" s="187"/>
      <c r="I11" s="24">
        <f>I10*E11</f>
        <v>8.09</v>
      </c>
    </row>
    <row r="12" spans="1:9" ht="15">
      <c r="A12" s="22">
        <v>6</v>
      </c>
      <c r="B12" s="188" t="s">
        <v>12</v>
      </c>
      <c r="C12" s="188"/>
      <c r="D12" s="188"/>
      <c r="E12" s="30"/>
      <c r="F12" s="144"/>
      <c r="G12" s="145"/>
      <c r="H12" s="146"/>
      <c r="I12" s="24">
        <f>I10+I11</f>
        <v>169.84</v>
      </c>
    </row>
    <row r="13" spans="1:9" ht="21" customHeight="1">
      <c r="A13" s="22">
        <v>7</v>
      </c>
      <c r="B13" s="153" t="s">
        <v>23</v>
      </c>
      <c r="C13" s="154"/>
      <c r="D13" s="155"/>
      <c r="E13" s="31"/>
      <c r="F13" s="156"/>
      <c r="G13" s="157"/>
      <c r="H13" s="158"/>
      <c r="I13" s="18">
        <f>I12</f>
        <v>170</v>
      </c>
    </row>
    <row r="14" spans="1:8" ht="15" customHeight="1">
      <c r="A14" s="33" t="s">
        <v>18</v>
      </c>
      <c r="B14" s="34"/>
      <c r="C14" s="34"/>
      <c r="D14" s="34"/>
      <c r="E14" s="34"/>
      <c r="F14" s="34"/>
      <c r="G14" s="34"/>
      <c r="H14" s="34"/>
    </row>
    <row r="15" spans="1:9" ht="15" customHeight="1">
      <c r="A15" s="174" t="s">
        <v>38</v>
      </c>
      <c r="B15" s="174"/>
      <c r="C15" s="174"/>
      <c r="D15" s="174"/>
      <c r="E15" s="174"/>
      <c r="F15" s="174"/>
      <c r="G15" s="174"/>
      <c r="H15" s="174"/>
      <c r="I15" s="174"/>
    </row>
    <row r="16" spans="1:9" ht="17.25" customHeight="1">
      <c r="A16" s="35" t="s">
        <v>16</v>
      </c>
      <c r="B16" s="35"/>
      <c r="C16" s="35"/>
      <c r="D16" s="35"/>
      <c r="E16" s="35"/>
      <c r="F16" s="35"/>
      <c r="G16" s="35"/>
      <c r="H16" s="34"/>
      <c r="I16" s="34"/>
    </row>
    <row r="17" spans="1:9" ht="15.75" customHeight="1">
      <c r="A17" s="35" t="s">
        <v>39</v>
      </c>
      <c r="B17" s="35"/>
      <c r="C17" s="35"/>
      <c r="D17" s="35"/>
      <c r="E17" s="35"/>
      <c r="F17" s="35"/>
      <c r="G17" s="35"/>
      <c r="H17" s="35"/>
      <c r="I17" s="34"/>
    </row>
    <row r="18" spans="1:9" ht="15.75" customHeight="1">
      <c r="A18" s="35" t="s">
        <v>29</v>
      </c>
      <c r="B18" s="35"/>
      <c r="C18" s="35"/>
      <c r="D18" s="35"/>
      <c r="E18" s="35"/>
      <c r="F18" s="35"/>
      <c r="G18" s="35"/>
      <c r="H18" s="35"/>
      <c r="I18" s="34"/>
    </row>
    <row r="19" spans="1:9" ht="15.75" customHeight="1">
      <c r="A19" s="35" t="s">
        <v>110</v>
      </c>
      <c r="B19" s="35"/>
      <c r="C19" s="35"/>
      <c r="D19" s="35"/>
      <c r="E19" s="35"/>
      <c r="F19" s="35"/>
      <c r="G19" s="35"/>
      <c r="H19" s="35"/>
      <c r="I19" s="34"/>
    </row>
    <row r="20" spans="1:9" ht="15.75" customHeight="1">
      <c r="A20" s="35" t="s">
        <v>30</v>
      </c>
      <c r="B20" s="35"/>
      <c r="C20" s="35"/>
      <c r="D20" s="35"/>
      <c r="E20" s="35"/>
      <c r="F20" s="35"/>
      <c r="G20" s="35"/>
      <c r="H20" s="35"/>
      <c r="I20" s="34"/>
    </row>
    <row r="21" spans="1:9" s="36" customFormat="1" ht="15.75" customHeight="1">
      <c r="A21" s="35" t="s">
        <v>84</v>
      </c>
      <c r="B21" s="35"/>
      <c r="C21" s="35"/>
      <c r="D21" s="35"/>
      <c r="E21" s="35"/>
      <c r="F21" s="35"/>
      <c r="G21" s="35"/>
      <c r="H21" s="35"/>
      <c r="I21" s="34"/>
    </row>
    <row r="22" spans="1:9" s="36" customFormat="1" ht="15.75" customHeight="1">
      <c r="A22" s="35" t="s">
        <v>133</v>
      </c>
      <c r="B22" s="35"/>
      <c r="C22" s="35"/>
      <c r="D22" s="35"/>
      <c r="E22" s="35"/>
      <c r="F22" s="35"/>
      <c r="G22" s="35"/>
      <c r="H22" s="35"/>
      <c r="I22" s="34"/>
    </row>
    <row r="23" spans="1:9" s="36" customFormat="1" ht="15.75" customHeight="1">
      <c r="A23" s="35" t="s">
        <v>134</v>
      </c>
      <c r="B23" s="35"/>
      <c r="C23" s="35"/>
      <c r="D23" s="35"/>
      <c r="E23" s="35"/>
      <c r="F23" s="35"/>
      <c r="G23" s="35"/>
      <c r="H23" s="35"/>
      <c r="I23" s="34"/>
    </row>
    <row r="24" spans="1:9" ht="15.75" customHeight="1">
      <c r="A24" s="35" t="s">
        <v>135</v>
      </c>
      <c r="B24" s="35"/>
      <c r="C24" s="35"/>
      <c r="D24" s="35"/>
      <c r="E24" s="35"/>
      <c r="F24" s="35"/>
      <c r="G24" s="35"/>
      <c r="H24" s="35"/>
      <c r="I24" s="34"/>
    </row>
    <row r="25" spans="1:9" ht="29.25" customHeight="1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30.75" customHeight="1">
      <c r="A26" s="33"/>
      <c r="B26" s="174" t="s">
        <v>156</v>
      </c>
      <c r="C26" s="174"/>
      <c r="D26" s="174"/>
      <c r="E26" s="33"/>
      <c r="F26" s="33"/>
      <c r="G26" s="33"/>
      <c r="H26" s="33" t="s">
        <v>157</v>
      </c>
      <c r="I26" s="33"/>
    </row>
    <row r="27" spans="1:9" ht="14.25" customHeight="1">
      <c r="A27" s="33"/>
      <c r="B27" s="33" t="s">
        <v>155</v>
      </c>
      <c r="C27" s="33"/>
      <c r="D27" s="33"/>
      <c r="E27" s="33"/>
      <c r="F27" s="33"/>
      <c r="G27" s="33"/>
      <c r="H27" s="33"/>
      <c r="I27" s="33"/>
    </row>
  </sheetData>
  <sheetProtection/>
  <mergeCells count="23">
    <mergeCell ref="A2:I2"/>
    <mergeCell ref="I3:I4"/>
    <mergeCell ref="B6:D6"/>
    <mergeCell ref="F6:H6"/>
    <mergeCell ref="A3:A4"/>
    <mergeCell ref="B3:D4"/>
    <mergeCell ref="F5:H5"/>
    <mergeCell ref="B26:D26"/>
    <mergeCell ref="B11:D11"/>
    <mergeCell ref="B7:D7"/>
    <mergeCell ref="F7:H7"/>
    <mergeCell ref="B10:D10"/>
    <mergeCell ref="F11:H11"/>
    <mergeCell ref="A15:I15"/>
    <mergeCell ref="B8:D8"/>
    <mergeCell ref="B12:D12"/>
    <mergeCell ref="F12:H12"/>
    <mergeCell ref="B13:D13"/>
    <mergeCell ref="F13:H13"/>
    <mergeCell ref="B9:D9"/>
    <mergeCell ref="E3:E4"/>
    <mergeCell ref="F3:H4"/>
    <mergeCell ref="B5:D5"/>
  </mergeCells>
  <printOptions/>
  <pageMargins left="0.7086614173228347" right="0.7086614173228347" top="0.5905511811023623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3.7109375" style="1" customWidth="1"/>
    <col min="2" max="2" width="9.57421875" style="1" customWidth="1"/>
    <col min="3" max="3" width="9.140625" style="1" customWidth="1"/>
    <col min="4" max="4" width="12.28125" style="1" customWidth="1"/>
    <col min="5" max="5" width="64.8515625" style="1" customWidth="1"/>
    <col min="6" max="6" width="16.7109375" style="1" customWidth="1"/>
    <col min="7" max="7" width="3.421875" style="1" hidden="1" customWidth="1"/>
    <col min="8" max="8" width="16.140625" style="1" customWidth="1"/>
    <col min="9" max="9" width="12.00390625" style="1" bestFit="1" customWidth="1"/>
    <col min="10" max="16384" width="9.140625" style="1" customWidth="1"/>
  </cols>
  <sheetData>
    <row r="1" spans="5:9" ht="15">
      <c r="E1" s="208" t="s">
        <v>153</v>
      </c>
      <c r="F1" s="208"/>
      <c r="G1" s="208"/>
      <c r="H1" s="208"/>
      <c r="I1" s="208"/>
    </row>
    <row r="2" spans="1:10" ht="36.75" customHeight="1">
      <c r="A2" s="215" t="s">
        <v>168</v>
      </c>
      <c r="B2" s="215"/>
      <c r="C2" s="215"/>
      <c r="D2" s="215"/>
      <c r="E2" s="215"/>
      <c r="F2" s="215"/>
      <c r="G2" s="215"/>
      <c r="H2" s="215"/>
      <c r="I2" s="215"/>
      <c r="J2" s="37"/>
    </row>
    <row r="3" spans="1:9" ht="15">
      <c r="A3" s="142" t="s">
        <v>0</v>
      </c>
      <c r="B3" s="141" t="s">
        <v>1</v>
      </c>
      <c r="C3" s="166"/>
      <c r="D3" s="167"/>
      <c r="E3" s="142" t="s">
        <v>2</v>
      </c>
      <c r="F3" s="141" t="s">
        <v>4</v>
      </c>
      <c r="G3" s="166"/>
      <c r="H3" s="167"/>
      <c r="I3" s="142" t="s">
        <v>19</v>
      </c>
    </row>
    <row r="4" spans="1:9" ht="15">
      <c r="A4" s="143"/>
      <c r="B4" s="168"/>
      <c r="C4" s="169"/>
      <c r="D4" s="170"/>
      <c r="E4" s="143"/>
      <c r="F4" s="168"/>
      <c r="G4" s="169"/>
      <c r="H4" s="170"/>
      <c r="I4" s="143"/>
    </row>
    <row r="5" spans="1:9" s="41" customFormat="1" ht="15">
      <c r="A5" s="40">
        <v>1</v>
      </c>
      <c r="B5" s="171">
        <v>2</v>
      </c>
      <c r="C5" s="172"/>
      <c r="D5" s="173"/>
      <c r="E5" s="38">
        <v>3</v>
      </c>
      <c r="F5" s="144">
        <v>4</v>
      </c>
      <c r="G5" s="145"/>
      <c r="H5" s="146"/>
      <c r="I5" s="39">
        <v>5</v>
      </c>
    </row>
    <row r="6" spans="1:9" ht="54.75" customHeight="1">
      <c r="A6" s="42">
        <v>1</v>
      </c>
      <c r="B6" s="202" t="s">
        <v>102</v>
      </c>
      <c r="C6" s="203"/>
      <c r="D6" s="204"/>
      <c r="E6" s="43" t="s">
        <v>103</v>
      </c>
      <c r="F6" s="199"/>
      <c r="G6" s="200"/>
      <c r="H6" s="201"/>
      <c r="I6" s="44">
        <v>2238</v>
      </c>
    </row>
    <row r="7" spans="1:9" ht="16.5" customHeight="1">
      <c r="A7" s="47">
        <v>2</v>
      </c>
      <c r="B7" s="212" t="s">
        <v>6</v>
      </c>
      <c r="C7" s="213"/>
      <c r="D7" s="214"/>
      <c r="E7" s="103"/>
      <c r="F7" s="205"/>
      <c r="G7" s="206"/>
      <c r="H7" s="207"/>
      <c r="I7" s="104">
        <f>I6</f>
        <v>2238</v>
      </c>
    </row>
    <row r="8" spans="1:9" ht="15" customHeight="1">
      <c r="A8" s="47">
        <v>3</v>
      </c>
      <c r="B8" s="196" t="s">
        <v>11</v>
      </c>
      <c r="C8" s="197"/>
      <c r="D8" s="198"/>
      <c r="E8" s="45">
        <v>0.05</v>
      </c>
      <c r="F8" s="209"/>
      <c r="G8" s="210"/>
      <c r="H8" s="211"/>
      <c r="I8" s="48">
        <f>I7*E8</f>
        <v>111.9</v>
      </c>
    </row>
    <row r="9" spans="1:9" ht="15" customHeight="1">
      <c r="A9" s="42">
        <v>4</v>
      </c>
      <c r="B9" s="202" t="s">
        <v>12</v>
      </c>
      <c r="C9" s="203"/>
      <c r="D9" s="204"/>
      <c r="E9" s="30"/>
      <c r="F9" s="144"/>
      <c r="G9" s="145"/>
      <c r="H9" s="146"/>
      <c r="I9" s="24">
        <f>I7+I8</f>
        <v>2349.9</v>
      </c>
    </row>
    <row r="10" spans="1:9" ht="15" customHeight="1">
      <c r="A10" s="42">
        <v>5</v>
      </c>
      <c r="B10" s="184" t="s">
        <v>28</v>
      </c>
      <c r="C10" s="185"/>
      <c r="D10" s="186"/>
      <c r="E10" s="30"/>
      <c r="F10" s="144"/>
      <c r="G10" s="145"/>
      <c r="H10" s="146"/>
      <c r="I10" s="18">
        <f>I9</f>
        <v>2350</v>
      </c>
    </row>
    <row r="11" spans="1:9" ht="15" customHeight="1">
      <c r="A11" s="132"/>
      <c r="B11" s="126"/>
      <c r="C11" s="126"/>
      <c r="D11" s="126"/>
      <c r="E11" s="122"/>
      <c r="F11" s="133"/>
      <c r="G11" s="133"/>
      <c r="H11" s="133"/>
      <c r="I11" s="129"/>
    </row>
    <row r="12" spans="1:9" ht="15" customHeight="1">
      <c r="A12" s="132"/>
      <c r="B12" s="126"/>
      <c r="C12" s="126"/>
      <c r="D12" s="126"/>
      <c r="E12" s="122"/>
      <c r="F12" s="133"/>
      <c r="G12" s="133"/>
      <c r="H12" s="133"/>
      <c r="I12" s="129"/>
    </row>
    <row r="13" spans="1:9" ht="15" customHeight="1">
      <c r="A13" s="132"/>
      <c r="B13" s="126"/>
      <c r="C13" s="126"/>
      <c r="D13" s="126"/>
      <c r="E13" s="122"/>
      <c r="F13" s="133"/>
      <c r="G13" s="133"/>
      <c r="H13" s="133"/>
      <c r="I13" s="129"/>
    </row>
    <row r="14" spans="1:9" ht="15" customHeight="1">
      <c r="A14" s="132"/>
      <c r="B14" s="126"/>
      <c r="C14" s="126"/>
      <c r="D14" s="126"/>
      <c r="E14" s="122"/>
      <c r="F14" s="133"/>
      <c r="G14" s="133"/>
      <c r="H14" s="133"/>
      <c r="I14" s="129"/>
    </row>
    <row r="15" spans="1:9" s="36" customFormat="1" ht="19.5" customHeight="1">
      <c r="A15" s="33"/>
      <c r="B15" s="33"/>
      <c r="C15" s="33"/>
      <c r="D15" s="33"/>
      <c r="E15" s="33"/>
      <c r="F15" s="1"/>
      <c r="G15" s="1"/>
      <c r="H15" s="1"/>
      <c r="I15" s="1"/>
    </row>
    <row r="16" spans="1:9" s="121" customFormat="1" ht="15.75">
      <c r="A16" s="134" t="s">
        <v>160</v>
      </c>
      <c r="B16" s="134"/>
      <c r="C16" s="134"/>
      <c r="D16" s="134"/>
      <c r="E16" s="134"/>
      <c r="F16" s="134"/>
      <c r="G16" s="134"/>
      <c r="H16" s="134" t="s">
        <v>157</v>
      </c>
      <c r="I16" s="134"/>
    </row>
    <row r="17" spans="1:9" ht="19.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3.5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ht="14.25" customHeight="1"/>
  </sheetData>
  <sheetProtection/>
  <mergeCells count="19">
    <mergeCell ref="E1:I1"/>
    <mergeCell ref="B5:D5"/>
    <mergeCell ref="F5:H5"/>
    <mergeCell ref="B9:D9"/>
    <mergeCell ref="F8:H8"/>
    <mergeCell ref="B7:D7"/>
    <mergeCell ref="I3:I4"/>
    <mergeCell ref="A2:I2"/>
    <mergeCell ref="A3:A4"/>
    <mergeCell ref="B3:D4"/>
    <mergeCell ref="E3:E4"/>
    <mergeCell ref="F3:H4"/>
    <mergeCell ref="B10:D10"/>
    <mergeCell ref="F10:H10"/>
    <mergeCell ref="F9:H9"/>
    <mergeCell ref="B8:D8"/>
    <mergeCell ref="F6:H6"/>
    <mergeCell ref="B6:D6"/>
    <mergeCell ref="F7:H7"/>
  </mergeCells>
  <printOptions/>
  <pageMargins left="0.31496062992125984" right="0.31496062992125984" top="0.4724409448818898" bottom="0.2755905511811024" header="0.2362204724409449" footer="0.236220472440944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3.8515625" style="1" customWidth="1"/>
    <col min="2" max="2" width="9.57421875" style="1" customWidth="1"/>
    <col min="3" max="3" width="9.140625" style="1" customWidth="1"/>
    <col min="4" max="4" width="12.7109375" style="1" customWidth="1"/>
    <col min="5" max="5" width="57.00390625" style="1" customWidth="1"/>
    <col min="6" max="6" width="23.7109375" style="1" customWidth="1"/>
    <col min="7" max="7" width="3.421875" style="1" hidden="1" customWidth="1"/>
    <col min="8" max="8" width="3.8515625" style="1" customWidth="1"/>
    <col min="9" max="9" width="12.8515625" style="1" bestFit="1" customWidth="1"/>
    <col min="10" max="16384" width="9.140625" style="1" customWidth="1"/>
  </cols>
  <sheetData>
    <row r="1" spans="5:9" ht="15">
      <c r="E1" s="208" t="s">
        <v>152</v>
      </c>
      <c r="F1" s="208"/>
      <c r="G1" s="208"/>
      <c r="H1" s="208"/>
      <c r="I1" s="208"/>
    </row>
    <row r="2" spans="1:9" ht="39.75" customHeight="1">
      <c r="A2" s="215" t="s">
        <v>169</v>
      </c>
      <c r="B2" s="215"/>
      <c r="C2" s="215"/>
      <c r="D2" s="215"/>
      <c r="E2" s="215"/>
      <c r="F2" s="215"/>
      <c r="G2" s="215"/>
      <c r="H2" s="215"/>
      <c r="I2" s="215"/>
    </row>
    <row r="3" spans="1:9" ht="15">
      <c r="A3" s="229" t="s">
        <v>0</v>
      </c>
      <c r="B3" s="187" t="s">
        <v>1</v>
      </c>
      <c r="C3" s="240"/>
      <c r="D3" s="240"/>
      <c r="E3" s="229" t="s">
        <v>2</v>
      </c>
      <c r="F3" s="187" t="s">
        <v>4</v>
      </c>
      <c r="G3" s="187"/>
      <c r="H3" s="187"/>
      <c r="I3" s="142" t="s">
        <v>19</v>
      </c>
    </row>
    <row r="4" spans="1:9" ht="15">
      <c r="A4" s="230"/>
      <c r="B4" s="240"/>
      <c r="C4" s="240"/>
      <c r="D4" s="240"/>
      <c r="E4" s="229"/>
      <c r="F4" s="187"/>
      <c r="G4" s="187"/>
      <c r="H4" s="187"/>
      <c r="I4" s="143"/>
    </row>
    <row r="5" spans="1:9" s="41" customFormat="1" ht="15">
      <c r="A5" s="40">
        <v>1</v>
      </c>
      <c r="B5" s="171">
        <v>2</v>
      </c>
      <c r="C5" s="172"/>
      <c r="D5" s="173"/>
      <c r="E5" s="38">
        <v>3</v>
      </c>
      <c r="F5" s="144">
        <v>4</v>
      </c>
      <c r="G5" s="145"/>
      <c r="H5" s="146"/>
      <c r="I5" s="39">
        <v>5</v>
      </c>
    </row>
    <row r="6" spans="1:9" s="41" customFormat="1" ht="15">
      <c r="A6" s="241">
        <v>1</v>
      </c>
      <c r="B6" s="141" t="s">
        <v>22</v>
      </c>
      <c r="C6" s="166"/>
      <c r="D6" s="167"/>
      <c r="E6" s="234" t="s">
        <v>136</v>
      </c>
      <c r="F6" s="247" t="s">
        <v>137</v>
      </c>
      <c r="G6" s="248"/>
      <c r="H6" s="249"/>
      <c r="I6" s="244">
        <v>6.26</v>
      </c>
    </row>
    <row r="7" spans="1:9" s="41" customFormat="1" ht="15">
      <c r="A7" s="242"/>
      <c r="B7" s="237"/>
      <c r="C7" s="238"/>
      <c r="D7" s="239"/>
      <c r="E7" s="235"/>
      <c r="F7" s="250"/>
      <c r="G7" s="251"/>
      <c r="H7" s="252"/>
      <c r="I7" s="245"/>
    </row>
    <row r="8" spans="1:9" s="41" customFormat="1" ht="63.75" customHeight="1">
      <c r="A8" s="243"/>
      <c r="B8" s="168"/>
      <c r="C8" s="169"/>
      <c r="D8" s="170"/>
      <c r="E8" s="236"/>
      <c r="F8" s="250"/>
      <c r="G8" s="251"/>
      <c r="H8" s="252"/>
      <c r="I8" s="246"/>
    </row>
    <row r="9" spans="1:9" s="41" customFormat="1" ht="15">
      <c r="A9" s="40">
        <v>2</v>
      </c>
      <c r="B9" s="144" t="s">
        <v>113</v>
      </c>
      <c r="C9" s="145"/>
      <c r="D9" s="146"/>
      <c r="E9" s="112">
        <v>0.302</v>
      </c>
      <c r="F9" s="113"/>
      <c r="G9" s="114"/>
      <c r="H9" s="115"/>
      <c r="I9" s="39">
        <v>1.89</v>
      </c>
    </row>
    <row r="10" spans="1:9" s="41" customFormat="1" ht="15">
      <c r="A10" s="40">
        <v>3</v>
      </c>
      <c r="B10" s="144" t="s">
        <v>116</v>
      </c>
      <c r="C10" s="145"/>
      <c r="D10" s="146"/>
      <c r="E10" s="112">
        <v>0.57</v>
      </c>
      <c r="F10" s="144"/>
      <c r="G10" s="145"/>
      <c r="H10" s="146"/>
      <c r="I10" s="39">
        <v>3.6</v>
      </c>
    </row>
    <row r="11" spans="1:9" s="66" customFormat="1" ht="29.25" customHeight="1">
      <c r="A11" s="84">
        <v>4</v>
      </c>
      <c r="B11" s="184" t="s">
        <v>27</v>
      </c>
      <c r="C11" s="185"/>
      <c r="D11" s="186"/>
      <c r="E11" s="64"/>
      <c r="F11" s="231"/>
      <c r="G11" s="232"/>
      <c r="H11" s="233"/>
      <c r="I11" s="32">
        <f>I12+I13</f>
        <v>44.67</v>
      </c>
    </row>
    <row r="12" spans="1:9" ht="30" customHeight="1">
      <c r="A12" s="50"/>
      <c r="B12" s="178" t="s">
        <v>106</v>
      </c>
      <c r="C12" s="179"/>
      <c r="D12" s="180"/>
      <c r="E12" s="46" t="s">
        <v>107</v>
      </c>
      <c r="F12" s="223" t="s">
        <v>108</v>
      </c>
      <c r="G12" s="224"/>
      <c r="H12" s="225"/>
      <c r="I12" s="24">
        <v>33</v>
      </c>
    </row>
    <row r="13" spans="1:9" ht="60" customHeight="1">
      <c r="A13" s="50"/>
      <c r="B13" s="178" t="s">
        <v>109</v>
      </c>
      <c r="C13" s="179"/>
      <c r="D13" s="180"/>
      <c r="E13" s="51" t="s">
        <v>112</v>
      </c>
      <c r="F13" s="220" t="s">
        <v>111</v>
      </c>
      <c r="G13" s="221"/>
      <c r="H13" s="222"/>
      <c r="I13" s="24">
        <v>11.67</v>
      </c>
    </row>
    <row r="14" spans="1:9" ht="15" customHeight="1">
      <c r="A14" s="50">
        <v>5</v>
      </c>
      <c r="B14" s="178" t="s">
        <v>6</v>
      </c>
      <c r="C14" s="179"/>
      <c r="D14" s="180"/>
      <c r="E14" s="92"/>
      <c r="F14" s="144"/>
      <c r="G14" s="145"/>
      <c r="H14" s="146"/>
      <c r="I14" s="32">
        <f>I11+I6+I9+I10</f>
        <v>56.42</v>
      </c>
    </row>
    <row r="15" spans="1:9" s="36" customFormat="1" ht="15" customHeight="1">
      <c r="A15" s="50">
        <v>6</v>
      </c>
      <c r="B15" s="178" t="s">
        <v>7</v>
      </c>
      <c r="C15" s="179"/>
      <c r="D15" s="180"/>
      <c r="E15" s="45">
        <v>0.05</v>
      </c>
      <c r="F15" s="226"/>
      <c r="G15" s="227"/>
      <c r="H15" s="228"/>
      <c r="I15" s="24">
        <f>I14*E15</f>
        <v>2.82</v>
      </c>
    </row>
    <row r="16" spans="1:9" s="36" customFormat="1" ht="15" customHeight="1">
      <c r="A16" s="50">
        <v>7</v>
      </c>
      <c r="B16" s="178" t="s">
        <v>5</v>
      </c>
      <c r="C16" s="179"/>
      <c r="D16" s="180"/>
      <c r="E16" s="30"/>
      <c r="F16" s="144"/>
      <c r="G16" s="145"/>
      <c r="H16" s="146"/>
      <c r="I16" s="24">
        <f>I14+I15</f>
        <v>59.24</v>
      </c>
    </row>
    <row r="17" spans="1:9" ht="20.25" customHeight="1">
      <c r="A17" s="50">
        <v>8</v>
      </c>
      <c r="B17" s="178" t="s">
        <v>23</v>
      </c>
      <c r="C17" s="179"/>
      <c r="D17" s="180"/>
      <c r="E17" s="30"/>
      <c r="F17" s="144"/>
      <c r="G17" s="145"/>
      <c r="H17" s="146"/>
      <c r="I17" s="18">
        <f>I16</f>
        <v>59</v>
      </c>
    </row>
    <row r="18" s="218" customFormat="1" ht="18" customHeight="1">
      <c r="A18" s="218" t="s">
        <v>18</v>
      </c>
    </row>
    <row r="19" spans="1:9" ht="21" customHeight="1">
      <c r="A19" s="219" t="s">
        <v>40</v>
      </c>
      <c r="B19" s="219"/>
      <c r="C19" s="219"/>
      <c r="D19" s="219"/>
      <c r="E19" s="219"/>
      <c r="F19" s="116"/>
      <c r="G19" s="116"/>
      <c r="H19" s="116"/>
      <c r="I19" s="116"/>
    </row>
    <row r="20" spans="1:9" s="121" customFormat="1" ht="15.75">
      <c r="A20" s="119" t="s">
        <v>117</v>
      </c>
      <c r="B20" s="119"/>
      <c r="C20" s="119"/>
      <c r="D20" s="119"/>
      <c r="E20" s="119"/>
      <c r="F20" s="120"/>
      <c r="G20" s="120"/>
      <c r="H20" s="120"/>
      <c r="I20" s="120"/>
    </row>
    <row r="21" spans="1:9" ht="15.75">
      <c r="A21" s="35" t="s">
        <v>114</v>
      </c>
      <c r="B21" s="35"/>
      <c r="C21" s="35"/>
      <c r="D21" s="35"/>
      <c r="E21" s="35"/>
      <c r="F21" s="36"/>
      <c r="G21" s="36"/>
      <c r="H21" s="36"/>
      <c r="I21" s="36"/>
    </row>
    <row r="22" spans="1:9" ht="15.75">
      <c r="A22" s="35" t="s">
        <v>115</v>
      </c>
      <c r="B22" s="35"/>
      <c r="C22" s="35"/>
      <c r="D22" s="35"/>
      <c r="E22" s="35"/>
      <c r="F22" s="36"/>
      <c r="G22" s="36"/>
      <c r="H22" s="36"/>
      <c r="I22" s="36"/>
    </row>
    <row r="23" spans="1:9" ht="15.75">
      <c r="A23" s="35" t="s">
        <v>17</v>
      </c>
      <c r="B23" s="36"/>
      <c r="C23" s="36"/>
      <c r="D23" s="36"/>
      <c r="E23" s="36"/>
      <c r="F23" s="36"/>
      <c r="G23" s="36"/>
      <c r="H23" s="36"/>
      <c r="I23" s="36"/>
    </row>
    <row r="24" spans="1:9" ht="15.75">
      <c r="A24" s="35" t="s">
        <v>138</v>
      </c>
      <c r="B24" s="36"/>
      <c r="C24" s="36"/>
      <c r="D24" s="36"/>
      <c r="E24" s="36"/>
      <c r="F24" s="36"/>
      <c r="G24" s="36"/>
      <c r="H24" s="36"/>
      <c r="I24" s="36"/>
    </row>
    <row r="25" spans="1:9" ht="15.75">
      <c r="A25" s="35"/>
      <c r="B25" s="36"/>
      <c r="C25" s="36"/>
      <c r="D25" s="36"/>
      <c r="E25" s="36"/>
      <c r="F25" s="36"/>
      <c r="G25" s="36"/>
      <c r="H25" s="36"/>
      <c r="I25" s="36"/>
    </row>
    <row r="26" spans="1:9" ht="15">
      <c r="A26" s="36"/>
      <c r="B26" s="36"/>
      <c r="C26" s="36"/>
      <c r="D26" s="36"/>
      <c r="E26" s="36"/>
      <c r="F26" s="36"/>
      <c r="G26" s="36"/>
      <c r="H26" s="36"/>
      <c r="I26" s="36"/>
    </row>
    <row r="27" s="216" customFormat="1" ht="24.75" customHeight="1">
      <c r="A27" s="216" t="s">
        <v>161</v>
      </c>
    </row>
    <row r="28" spans="1:9" s="118" customFormat="1" ht="15.75">
      <c r="A28" s="117"/>
      <c r="B28" s="117"/>
      <c r="C28" s="117"/>
      <c r="D28" s="117"/>
      <c r="E28" s="117"/>
      <c r="F28" s="217"/>
      <c r="G28" s="217"/>
      <c r="H28" s="217"/>
      <c r="I28" s="217"/>
    </row>
    <row r="29" spans="1:9" s="118" customFormat="1" ht="15.75">
      <c r="A29" s="117"/>
      <c r="B29" s="117"/>
      <c r="C29" s="117"/>
      <c r="D29" s="117"/>
      <c r="E29" s="117"/>
      <c r="F29" s="117"/>
      <c r="G29" s="117"/>
      <c r="H29" s="117"/>
      <c r="I29" s="117"/>
    </row>
    <row r="30" spans="1:9" ht="15.75">
      <c r="A30" s="33"/>
      <c r="B30" s="33"/>
      <c r="C30" s="33"/>
      <c r="D30" s="33"/>
      <c r="E30" s="33"/>
      <c r="F30" s="33"/>
      <c r="G30" s="33"/>
      <c r="H30" s="33"/>
      <c r="I30" s="33"/>
    </row>
  </sheetData>
  <sheetProtection/>
  <mergeCells count="35">
    <mergeCell ref="A6:A8"/>
    <mergeCell ref="I6:I8"/>
    <mergeCell ref="E1:I1"/>
    <mergeCell ref="B11:D11"/>
    <mergeCell ref="E3:E4"/>
    <mergeCell ref="F6:H8"/>
    <mergeCell ref="B5:D5"/>
    <mergeCell ref="F5:H5"/>
    <mergeCell ref="F11:H11"/>
    <mergeCell ref="E6:E8"/>
    <mergeCell ref="B6:D8"/>
    <mergeCell ref="B3:D4"/>
    <mergeCell ref="B9:D9"/>
    <mergeCell ref="A2:I2"/>
    <mergeCell ref="A3:A4"/>
    <mergeCell ref="I3:I4"/>
    <mergeCell ref="F3:H4"/>
    <mergeCell ref="F13:H13"/>
    <mergeCell ref="B15:D15"/>
    <mergeCell ref="B10:D10"/>
    <mergeCell ref="F10:H10"/>
    <mergeCell ref="F14:H14"/>
    <mergeCell ref="B13:D13"/>
    <mergeCell ref="F12:H12"/>
    <mergeCell ref="B14:D14"/>
    <mergeCell ref="F15:H15"/>
    <mergeCell ref="B12:D12"/>
    <mergeCell ref="F16:H16"/>
    <mergeCell ref="B16:D16"/>
    <mergeCell ref="A27:IV27"/>
    <mergeCell ref="F28:I28"/>
    <mergeCell ref="A18:IV18"/>
    <mergeCell ref="B17:D17"/>
    <mergeCell ref="F17:H17"/>
    <mergeCell ref="A19:E19"/>
  </mergeCells>
  <printOptions/>
  <pageMargins left="0.35433070866141736" right="0.7086614173228347" top="0.5905511811023623" bottom="0.35433070866141736" header="0.31496062992125984" footer="0.31496062992125984"/>
  <pageSetup fitToHeight="1" fitToWidth="1" horizontalDpi="600" verticalDpi="600" orientation="landscape" paperSize="9" scale="86" r:id="rId1"/>
  <rowBreaks count="1" manualBreakCount="1">
    <brk id="1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18" zoomScalePageLayoutView="0" workbookViewId="0" topLeftCell="A1">
      <selection activeCell="F23" sqref="F23:F27"/>
    </sheetView>
  </sheetViews>
  <sheetFormatPr defaultColWidth="9.140625" defaultRowHeight="15"/>
  <cols>
    <col min="1" max="1" width="3.421875" style="2" customWidth="1"/>
    <col min="2" max="2" width="9.57421875" style="2" customWidth="1"/>
    <col min="3" max="3" width="9.140625" style="2" customWidth="1"/>
    <col min="4" max="4" width="10.7109375" style="2" customWidth="1"/>
    <col min="5" max="5" width="55.00390625" style="2" customWidth="1"/>
    <col min="6" max="6" width="16.7109375" style="2" customWidth="1"/>
    <col min="7" max="7" width="3.421875" style="2" hidden="1" customWidth="1"/>
    <col min="8" max="8" width="10.7109375" style="2" customWidth="1"/>
    <col min="9" max="9" width="13.8515625" style="2" customWidth="1"/>
    <col min="10" max="10" width="5.57421875" style="2" customWidth="1"/>
    <col min="11" max="12" width="9.140625" style="2" customWidth="1"/>
    <col min="13" max="13" width="8.57421875" style="2" customWidth="1"/>
    <col min="14" max="24" width="9.140625" style="2" hidden="1" customWidth="1"/>
    <col min="25" max="16384" width="9.140625" style="2" customWidth="1"/>
  </cols>
  <sheetData>
    <row r="1" spans="5:9" s="1" customFormat="1" ht="15">
      <c r="E1" s="208" t="s">
        <v>151</v>
      </c>
      <c r="F1" s="208"/>
      <c r="G1" s="208"/>
      <c r="H1" s="208"/>
      <c r="I1" s="208"/>
    </row>
    <row r="2" spans="1:9" ht="31.5" customHeight="1">
      <c r="A2" s="293" t="s">
        <v>170</v>
      </c>
      <c r="B2" s="293"/>
      <c r="C2" s="293"/>
      <c r="D2" s="293"/>
      <c r="E2" s="293"/>
      <c r="F2" s="293"/>
      <c r="G2" s="293"/>
      <c r="H2" s="293"/>
      <c r="I2" s="293"/>
    </row>
    <row r="3" spans="1:9" ht="12.75">
      <c r="A3" s="286" t="s">
        <v>0</v>
      </c>
      <c r="B3" s="285" t="s">
        <v>1</v>
      </c>
      <c r="C3" s="285"/>
      <c r="D3" s="285"/>
      <c r="E3" s="286" t="s">
        <v>2</v>
      </c>
      <c r="F3" s="287" t="s">
        <v>4</v>
      </c>
      <c r="G3" s="288"/>
      <c r="H3" s="289"/>
      <c r="I3" s="260" t="s">
        <v>19</v>
      </c>
    </row>
    <row r="4" spans="1:9" ht="12.75">
      <c r="A4" s="286"/>
      <c r="B4" s="285"/>
      <c r="C4" s="285"/>
      <c r="D4" s="285"/>
      <c r="E4" s="286"/>
      <c r="F4" s="290"/>
      <c r="G4" s="291"/>
      <c r="H4" s="292"/>
      <c r="I4" s="261"/>
    </row>
    <row r="5" spans="1:9" ht="12.75">
      <c r="A5" s="5">
        <v>1</v>
      </c>
      <c r="B5" s="273">
        <v>2</v>
      </c>
      <c r="C5" s="274"/>
      <c r="D5" s="275"/>
      <c r="E5" s="8">
        <v>3</v>
      </c>
      <c r="F5" s="273">
        <v>4</v>
      </c>
      <c r="G5" s="274"/>
      <c r="H5" s="275"/>
      <c r="I5" s="15">
        <v>5</v>
      </c>
    </row>
    <row r="6" spans="1:9" ht="138" customHeight="1">
      <c r="A6" s="3">
        <v>1</v>
      </c>
      <c r="B6" s="279" t="s">
        <v>130</v>
      </c>
      <c r="C6" s="280"/>
      <c r="D6" s="281"/>
      <c r="E6" s="4" t="s">
        <v>100</v>
      </c>
      <c r="F6" s="276" t="s">
        <v>101</v>
      </c>
      <c r="G6" s="277"/>
      <c r="H6" s="278"/>
      <c r="I6" s="105">
        <v>762</v>
      </c>
    </row>
    <row r="7" spans="1:9" s="71" customFormat="1" ht="12.75">
      <c r="A7" s="69">
        <v>2</v>
      </c>
      <c r="B7" s="268" t="s">
        <v>6</v>
      </c>
      <c r="C7" s="269"/>
      <c r="D7" s="270"/>
      <c r="E7" s="70"/>
      <c r="F7" s="265"/>
      <c r="G7" s="266"/>
      <c r="H7" s="267"/>
      <c r="I7" s="10">
        <f>I6</f>
        <v>762</v>
      </c>
    </row>
    <row r="8" spans="1:9" ht="12.75">
      <c r="A8" s="6">
        <v>3</v>
      </c>
      <c r="B8" s="282" t="s">
        <v>7</v>
      </c>
      <c r="C8" s="283"/>
      <c r="D8" s="284"/>
      <c r="E8" s="9">
        <v>0.05</v>
      </c>
      <c r="F8" s="262"/>
      <c r="G8" s="263"/>
      <c r="H8" s="264"/>
      <c r="I8" s="7">
        <f>I7*E8</f>
        <v>38.1</v>
      </c>
    </row>
    <row r="9" spans="1:9" ht="14.25" customHeight="1">
      <c r="A9" s="6">
        <v>4</v>
      </c>
      <c r="B9" s="272" t="s">
        <v>36</v>
      </c>
      <c r="C9" s="272"/>
      <c r="D9" s="272"/>
      <c r="E9" s="5"/>
      <c r="F9" s="273"/>
      <c r="G9" s="274"/>
      <c r="H9" s="275"/>
      <c r="I9" s="7">
        <f>I7+I8</f>
        <v>800.1</v>
      </c>
    </row>
    <row r="10" spans="1:9" ht="14.25" customHeight="1">
      <c r="A10" s="6">
        <v>5</v>
      </c>
      <c r="B10" s="254" t="s">
        <v>23</v>
      </c>
      <c r="C10" s="255"/>
      <c r="D10" s="256"/>
      <c r="E10" s="5"/>
      <c r="F10" s="109"/>
      <c r="G10" s="110"/>
      <c r="H10" s="111"/>
      <c r="I10" s="7">
        <f>I9</f>
        <v>800.1</v>
      </c>
    </row>
    <row r="11" spans="1:9" ht="15" hidden="1">
      <c r="A11" s="13"/>
      <c r="B11" s="257"/>
      <c r="C11" s="258"/>
      <c r="D11" s="259"/>
      <c r="E11" s="43"/>
      <c r="F11" s="271"/>
      <c r="G11" s="271"/>
      <c r="H11" s="271"/>
      <c r="I11" s="14"/>
    </row>
    <row r="12" ht="12.75">
      <c r="A12" s="11"/>
    </row>
    <row r="13" spans="1:8" ht="12.75">
      <c r="A13" s="12"/>
      <c r="B13" s="11"/>
      <c r="C13" s="11"/>
      <c r="D13" s="11"/>
      <c r="E13" s="11"/>
      <c r="F13" s="11"/>
      <c r="G13" s="11"/>
      <c r="H13" s="11"/>
    </row>
    <row r="14" spans="1:8" s="131" customFormat="1" ht="13.5" customHeight="1">
      <c r="A14" s="130" t="s">
        <v>16</v>
      </c>
      <c r="B14" s="130"/>
      <c r="C14" s="130"/>
      <c r="D14" s="130"/>
      <c r="E14" s="130"/>
      <c r="F14" s="130"/>
      <c r="G14" s="130"/>
      <c r="H14" s="130"/>
    </row>
    <row r="15" spans="1:8" ht="12.75">
      <c r="A15" s="12" t="s">
        <v>124</v>
      </c>
      <c r="B15" s="12"/>
      <c r="C15" s="12"/>
      <c r="D15" s="12"/>
      <c r="E15" s="12"/>
      <c r="F15" s="12"/>
      <c r="G15" s="12"/>
      <c r="H15" s="12"/>
    </row>
    <row r="16" spans="1:8" ht="12.75">
      <c r="A16" s="12" t="s">
        <v>125</v>
      </c>
      <c r="B16" s="12"/>
      <c r="C16" s="12"/>
      <c r="D16" s="12"/>
      <c r="E16" s="12"/>
      <c r="F16" s="12"/>
      <c r="G16" s="12"/>
      <c r="H16" s="12"/>
    </row>
    <row r="17" spans="1:8" ht="12.75">
      <c r="A17" s="12" t="s">
        <v>126</v>
      </c>
      <c r="B17" s="12"/>
      <c r="C17" s="12"/>
      <c r="D17" s="12"/>
      <c r="E17" s="12"/>
      <c r="F17" s="12"/>
      <c r="G17" s="12"/>
      <c r="H17" s="12"/>
    </row>
    <row r="18" spans="1:8" ht="12.75">
      <c r="A18" s="12" t="s">
        <v>127</v>
      </c>
      <c r="B18" s="12"/>
      <c r="C18" s="12"/>
      <c r="D18" s="12"/>
      <c r="E18" s="12"/>
      <c r="F18" s="12"/>
      <c r="G18" s="12"/>
      <c r="H18" s="12"/>
    </row>
    <row r="19" spans="1:8" ht="12.75">
      <c r="A19" s="12" t="s">
        <v>128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129</v>
      </c>
      <c r="B20" s="12"/>
      <c r="C20" s="12"/>
      <c r="D20" s="12"/>
      <c r="E20" s="12"/>
      <c r="F20" s="12"/>
      <c r="G20" s="12"/>
      <c r="H20" s="12"/>
    </row>
    <row r="22" spans="1:9" ht="16.5" customHeight="1">
      <c r="A22" s="253" t="s">
        <v>162</v>
      </c>
      <c r="B22" s="253"/>
      <c r="C22" s="253"/>
      <c r="D22" s="253"/>
      <c r="E22" s="11"/>
      <c r="F22" s="11"/>
      <c r="G22" s="11"/>
      <c r="H22" s="11"/>
      <c r="I22" s="11"/>
    </row>
    <row r="23" spans="1:9" ht="13.5" customHeight="1">
      <c r="A23" s="253"/>
      <c r="B23" s="253"/>
      <c r="C23" s="253"/>
      <c r="D23" s="253"/>
      <c r="E23" s="11"/>
      <c r="F23" s="11"/>
      <c r="G23" s="11"/>
      <c r="H23" s="11" t="s">
        <v>157</v>
      </c>
      <c r="I23" s="11"/>
    </row>
    <row r="24" spans="1:9" ht="13.5" customHeight="1">
      <c r="A24" s="11"/>
      <c r="B24" s="11"/>
      <c r="C24" s="11"/>
      <c r="D24" s="11"/>
      <c r="E24" s="11"/>
      <c r="F24" s="11"/>
      <c r="G24" s="11"/>
      <c r="H24" s="11"/>
      <c r="I24" s="11"/>
    </row>
  </sheetData>
  <sheetProtection/>
  <mergeCells count="21">
    <mergeCell ref="A3:A4"/>
    <mergeCell ref="F6:H6"/>
    <mergeCell ref="B6:D6"/>
    <mergeCell ref="B8:D8"/>
    <mergeCell ref="E1:I1"/>
    <mergeCell ref="B3:D4"/>
    <mergeCell ref="E3:E4"/>
    <mergeCell ref="F5:H5"/>
    <mergeCell ref="B5:D5"/>
    <mergeCell ref="F3:H4"/>
    <mergeCell ref="A2:I2"/>
    <mergeCell ref="A22:D23"/>
    <mergeCell ref="B10:D10"/>
    <mergeCell ref="B11:D11"/>
    <mergeCell ref="I3:I4"/>
    <mergeCell ref="F8:H8"/>
    <mergeCell ref="F7:H7"/>
    <mergeCell ref="B7:D7"/>
    <mergeCell ref="F11:H11"/>
    <mergeCell ref="B9:D9"/>
    <mergeCell ref="F9:H9"/>
  </mergeCells>
  <printOptions/>
  <pageMargins left="0.11811023622047245" right="0.11811023622047245" top="0.35433070866141736" bottom="0.97" header="0.31496062992125984" footer="1.19"/>
  <pageSetup fitToHeight="1" fitToWidth="1" horizontalDpi="600" verticalDpi="600" orientation="landscape" paperSize="9" r:id="rId1"/>
  <rowBreaks count="1" manualBreakCount="1">
    <brk id="1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zoomScaleSheetLayoutView="100" zoomScalePageLayoutView="0" workbookViewId="0" topLeftCell="A2">
      <selection activeCell="A3" sqref="A3:I3"/>
    </sheetView>
  </sheetViews>
  <sheetFormatPr defaultColWidth="9.140625" defaultRowHeight="15"/>
  <cols>
    <col min="1" max="1" width="3.28125" style="1" customWidth="1"/>
    <col min="2" max="2" width="9.57421875" style="1" customWidth="1"/>
    <col min="3" max="3" width="9.140625" style="1" customWidth="1"/>
    <col min="4" max="4" width="11.7109375" style="1" customWidth="1"/>
    <col min="5" max="5" width="49.57421875" style="1" customWidth="1"/>
    <col min="6" max="6" width="16.7109375" style="1" customWidth="1"/>
    <col min="7" max="7" width="3.421875" style="1" hidden="1" customWidth="1"/>
    <col min="8" max="8" width="10.7109375" style="1" customWidth="1"/>
    <col min="9" max="9" width="13.421875" style="1" customWidth="1"/>
    <col min="10" max="10" width="4.7109375" style="1" customWidth="1"/>
    <col min="11" max="16384" width="9.140625" style="1" customWidth="1"/>
  </cols>
  <sheetData>
    <row r="1" ht="1.5" customHeight="1" hidden="1"/>
    <row r="2" spans="5:9" ht="15">
      <c r="E2" s="208" t="s">
        <v>150</v>
      </c>
      <c r="F2" s="208"/>
      <c r="G2" s="208"/>
      <c r="H2" s="208"/>
      <c r="I2" s="208"/>
    </row>
    <row r="3" spans="1:9" ht="48" customHeight="1">
      <c r="A3" s="302" t="s">
        <v>171</v>
      </c>
      <c r="B3" s="302"/>
      <c r="C3" s="302"/>
      <c r="D3" s="302"/>
      <c r="E3" s="302"/>
      <c r="F3" s="302"/>
      <c r="G3" s="302"/>
      <c r="H3" s="302"/>
      <c r="I3" s="302"/>
    </row>
    <row r="4" spans="1:9" ht="15" customHeight="1">
      <c r="A4" s="229" t="s">
        <v>0</v>
      </c>
      <c r="B4" s="187" t="s">
        <v>1</v>
      </c>
      <c r="C4" s="187"/>
      <c r="D4" s="187"/>
      <c r="E4" s="229" t="s">
        <v>2</v>
      </c>
      <c r="F4" s="141" t="s">
        <v>4</v>
      </c>
      <c r="G4" s="166"/>
      <c r="H4" s="167"/>
      <c r="I4" s="303" t="s">
        <v>19</v>
      </c>
    </row>
    <row r="5" spans="1:9" ht="15">
      <c r="A5" s="229"/>
      <c r="B5" s="187"/>
      <c r="C5" s="187"/>
      <c r="D5" s="187"/>
      <c r="E5" s="229"/>
      <c r="F5" s="168"/>
      <c r="G5" s="169"/>
      <c r="H5" s="170"/>
      <c r="I5" s="303"/>
    </row>
    <row r="6" spans="1:9" s="2" customFormat="1" ht="12.75">
      <c r="A6" s="5">
        <v>1</v>
      </c>
      <c r="B6" s="273">
        <v>2</v>
      </c>
      <c r="C6" s="274"/>
      <c r="D6" s="275"/>
      <c r="E6" s="8">
        <v>3</v>
      </c>
      <c r="F6" s="273">
        <v>4</v>
      </c>
      <c r="G6" s="274"/>
      <c r="H6" s="275"/>
      <c r="I6" s="15">
        <v>5</v>
      </c>
    </row>
    <row r="7" spans="1:14" ht="72.75" customHeight="1">
      <c r="A7" s="42">
        <v>1</v>
      </c>
      <c r="B7" s="178" t="s">
        <v>104</v>
      </c>
      <c r="C7" s="179"/>
      <c r="D7" s="180"/>
      <c r="E7" s="108" t="s">
        <v>98</v>
      </c>
      <c r="F7" s="299" t="s">
        <v>99</v>
      </c>
      <c r="G7" s="300"/>
      <c r="H7" s="301"/>
      <c r="I7" s="106">
        <v>616.25</v>
      </c>
      <c r="K7" s="294" t="s">
        <v>131</v>
      </c>
      <c r="L7" s="294"/>
      <c r="M7" s="294"/>
      <c r="N7" s="294"/>
    </row>
    <row r="8" spans="1:9" s="66" customFormat="1" ht="15" customHeight="1">
      <c r="A8" s="63">
        <v>2</v>
      </c>
      <c r="B8" s="184" t="s">
        <v>6</v>
      </c>
      <c r="C8" s="185"/>
      <c r="D8" s="186"/>
      <c r="E8" s="64"/>
      <c r="F8" s="231"/>
      <c r="G8" s="232"/>
      <c r="H8" s="233"/>
      <c r="I8" s="32">
        <f>I7</f>
        <v>616.25</v>
      </c>
    </row>
    <row r="9" spans="1:9" ht="15" customHeight="1">
      <c r="A9" s="21">
        <v>3</v>
      </c>
      <c r="B9" s="175" t="s">
        <v>7</v>
      </c>
      <c r="C9" s="176"/>
      <c r="D9" s="177"/>
      <c r="E9" s="45">
        <v>0.04</v>
      </c>
      <c r="F9" s="226"/>
      <c r="G9" s="227"/>
      <c r="H9" s="228"/>
      <c r="I9" s="24">
        <f>I8*E9</f>
        <v>24.65</v>
      </c>
    </row>
    <row r="10" spans="1:9" ht="15" customHeight="1">
      <c r="A10" s="21">
        <v>4</v>
      </c>
      <c r="B10" s="188" t="s">
        <v>37</v>
      </c>
      <c r="C10" s="188"/>
      <c r="D10" s="188"/>
      <c r="E10" s="30"/>
      <c r="F10" s="144"/>
      <c r="G10" s="145"/>
      <c r="H10" s="146"/>
      <c r="I10" s="24">
        <f>I8+I9</f>
        <v>640.9</v>
      </c>
    </row>
    <row r="11" spans="1:9" ht="19.5" customHeight="1">
      <c r="A11" s="52">
        <v>5</v>
      </c>
      <c r="B11" s="188" t="s">
        <v>23</v>
      </c>
      <c r="C11" s="188"/>
      <c r="D11" s="188"/>
      <c r="E11" s="52"/>
      <c r="F11" s="296"/>
      <c r="G11" s="297"/>
      <c r="H11" s="298"/>
      <c r="I11" s="18">
        <f>I10</f>
        <v>641</v>
      </c>
    </row>
    <row r="12" spans="1:9" s="36" customFormat="1" ht="15" hidden="1">
      <c r="A12" s="17"/>
      <c r="B12" s="178"/>
      <c r="C12" s="179"/>
      <c r="D12" s="180"/>
      <c r="E12" s="43"/>
      <c r="F12" s="295"/>
      <c r="G12" s="295"/>
      <c r="H12" s="295"/>
      <c r="I12" s="18"/>
    </row>
    <row r="13" spans="1:9" s="36" customFormat="1" ht="15">
      <c r="A13" s="16"/>
      <c r="B13" s="126"/>
      <c r="C13" s="126"/>
      <c r="D13" s="126"/>
      <c r="E13" s="127"/>
      <c r="F13" s="128"/>
      <c r="G13" s="128"/>
      <c r="H13" s="128"/>
      <c r="I13" s="129"/>
    </row>
    <row r="14" spans="1:10" ht="15.75">
      <c r="A14" s="59" t="s">
        <v>16</v>
      </c>
      <c r="B14" s="35"/>
      <c r="C14" s="35"/>
      <c r="D14" s="35"/>
      <c r="E14" s="35"/>
      <c r="F14" s="35"/>
      <c r="G14" s="35"/>
      <c r="H14" s="35"/>
      <c r="I14" s="34"/>
      <c r="J14" s="34"/>
    </row>
    <row r="15" spans="1:10" ht="15.75">
      <c r="A15" s="35" t="s">
        <v>119</v>
      </c>
      <c r="B15" s="35"/>
      <c r="C15" s="35"/>
      <c r="D15" s="35"/>
      <c r="E15" s="35"/>
      <c r="F15" s="35"/>
      <c r="G15" s="35"/>
      <c r="H15" s="35"/>
      <c r="I15" s="34"/>
      <c r="J15" s="34"/>
    </row>
    <row r="16" spans="1:10" ht="15.75">
      <c r="A16" s="35" t="s">
        <v>120</v>
      </c>
      <c r="B16" s="35"/>
      <c r="C16" s="35"/>
      <c r="D16" s="35"/>
      <c r="E16" s="35"/>
      <c r="F16" s="35"/>
      <c r="G16" s="35"/>
      <c r="H16" s="35"/>
      <c r="I16" s="34"/>
      <c r="J16" s="34"/>
    </row>
    <row r="17" spans="1:10" ht="15.75">
      <c r="A17" s="35" t="s">
        <v>121</v>
      </c>
      <c r="B17" s="35"/>
      <c r="C17" s="35"/>
      <c r="D17" s="35"/>
      <c r="E17" s="35"/>
      <c r="F17" s="35"/>
      <c r="G17" s="35"/>
      <c r="H17" s="35"/>
      <c r="I17" s="34"/>
      <c r="J17" s="34"/>
    </row>
    <row r="18" spans="1:10" ht="15.75">
      <c r="A18" s="35" t="s">
        <v>122</v>
      </c>
      <c r="B18" s="35"/>
      <c r="C18" s="35"/>
      <c r="D18" s="35"/>
      <c r="E18" s="35"/>
      <c r="F18" s="35"/>
      <c r="G18" s="35"/>
      <c r="H18" s="35"/>
      <c r="I18" s="34"/>
      <c r="J18" s="34"/>
    </row>
    <row r="19" spans="1:10" ht="15.75">
      <c r="A19" s="35" t="s">
        <v>123</v>
      </c>
      <c r="B19" s="35"/>
      <c r="C19" s="35"/>
      <c r="D19" s="35"/>
      <c r="E19" s="35"/>
      <c r="F19" s="35"/>
      <c r="G19" s="35"/>
      <c r="H19" s="35"/>
      <c r="I19" s="34"/>
      <c r="J19" s="34"/>
    </row>
    <row r="20" spans="1:9" s="36" customFormat="1" ht="15">
      <c r="A20" s="16"/>
      <c r="B20" s="126"/>
      <c r="C20" s="126"/>
      <c r="D20" s="126"/>
      <c r="E20" s="127"/>
      <c r="F20" s="128"/>
      <c r="G20" s="128"/>
      <c r="H20" s="128"/>
      <c r="I20" s="129"/>
    </row>
    <row r="21" spans="1:9" ht="40.5" customHeight="1">
      <c r="A21" s="33" t="s">
        <v>163</v>
      </c>
      <c r="B21" s="33"/>
      <c r="C21" s="33"/>
      <c r="D21" s="33"/>
      <c r="E21" s="33"/>
      <c r="F21" s="33"/>
      <c r="G21" s="33"/>
      <c r="H21" s="33"/>
      <c r="I21" s="33"/>
    </row>
  </sheetData>
  <sheetProtection/>
  <mergeCells count="22">
    <mergeCell ref="E2:I2"/>
    <mergeCell ref="A3:I3"/>
    <mergeCell ref="A4:A5"/>
    <mergeCell ref="F10:H10"/>
    <mergeCell ref="B4:D5"/>
    <mergeCell ref="I4:I5"/>
    <mergeCell ref="B9:D9"/>
    <mergeCell ref="F9:H9"/>
    <mergeCell ref="B10:D10"/>
    <mergeCell ref="E4:E5"/>
    <mergeCell ref="F4:H5"/>
    <mergeCell ref="B11:D11"/>
    <mergeCell ref="F11:H11"/>
    <mergeCell ref="F7:H7"/>
    <mergeCell ref="B7:D7"/>
    <mergeCell ref="F8:H8"/>
    <mergeCell ref="K7:N7"/>
    <mergeCell ref="B12:D12"/>
    <mergeCell ref="F12:H12"/>
    <mergeCell ref="B6:D6"/>
    <mergeCell ref="F6:H6"/>
    <mergeCell ref="B8:D8"/>
  </mergeCells>
  <printOptions/>
  <pageMargins left="0.6692913385826772" right="0.5118110236220472" top="0.15748031496062992" bottom="0.7480314960629921" header="0.15748031496062992" footer="0.7480314960629921"/>
  <pageSetup fitToHeight="1" fitToWidth="1" horizontalDpi="600" verticalDpi="600" orientation="landscape" paperSize="9" r:id="rId1"/>
  <rowBreaks count="1" manualBreakCount="1">
    <brk id="1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70" zoomScalePageLayoutView="0" workbookViewId="0" topLeftCell="A1">
      <selection activeCell="A2" sqref="A2:I2"/>
    </sheetView>
  </sheetViews>
  <sheetFormatPr defaultColWidth="9.140625" defaultRowHeight="15"/>
  <cols>
    <col min="1" max="1" width="3.8515625" style="1" customWidth="1"/>
    <col min="2" max="2" width="9.57421875" style="1" customWidth="1"/>
    <col min="3" max="3" width="9.140625" style="1" customWidth="1"/>
    <col min="4" max="4" width="10.7109375" style="1" customWidth="1"/>
    <col min="5" max="5" width="67.140625" style="1" customWidth="1"/>
    <col min="6" max="6" width="16.7109375" style="1" customWidth="1"/>
    <col min="7" max="7" width="3.421875" style="1" hidden="1" customWidth="1"/>
    <col min="8" max="8" width="14.421875" style="1" customWidth="1"/>
    <col min="9" max="9" width="20.28125" style="1" customWidth="1"/>
    <col min="10" max="10" width="1.1484375" style="1" customWidth="1"/>
    <col min="11" max="16384" width="9.140625" style="1" customWidth="1"/>
  </cols>
  <sheetData>
    <row r="1" spans="5:9" ht="15">
      <c r="E1" s="208" t="s">
        <v>45</v>
      </c>
      <c r="F1" s="208"/>
      <c r="G1" s="208"/>
      <c r="H1" s="208"/>
      <c r="I1" s="208"/>
    </row>
    <row r="2" spans="1:9" ht="60" customHeight="1">
      <c r="A2" s="304" t="s">
        <v>172</v>
      </c>
      <c r="B2" s="304"/>
      <c r="C2" s="304"/>
      <c r="D2" s="304"/>
      <c r="E2" s="304"/>
      <c r="F2" s="304"/>
      <c r="G2" s="304"/>
      <c r="H2" s="304"/>
      <c r="I2" s="304"/>
    </row>
    <row r="3" spans="1:9" ht="51" customHeight="1">
      <c r="A3" s="229" t="s">
        <v>0</v>
      </c>
      <c r="B3" s="187" t="s">
        <v>1</v>
      </c>
      <c r="C3" s="240"/>
      <c r="D3" s="240"/>
      <c r="E3" s="229" t="s">
        <v>2</v>
      </c>
      <c r="F3" s="141" t="s">
        <v>4</v>
      </c>
      <c r="G3" s="166"/>
      <c r="H3" s="167"/>
      <c r="I3" s="142" t="s">
        <v>19</v>
      </c>
    </row>
    <row r="4" spans="1:9" ht="15">
      <c r="A4" s="230"/>
      <c r="B4" s="240"/>
      <c r="C4" s="240"/>
      <c r="D4" s="240"/>
      <c r="E4" s="229"/>
      <c r="F4" s="168"/>
      <c r="G4" s="169"/>
      <c r="H4" s="170"/>
      <c r="I4" s="143"/>
    </row>
    <row r="5" spans="1:9" s="2" customFormat="1" ht="12.75">
      <c r="A5" s="5">
        <v>1</v>
      </c>
      <c r="B5" s="273">
        <v>2</v>
      </c>
      <c r="C5" s="274"/>
      <c r="D5" s="275"/>
      <c r="E5" s="8">
        <v>3</v>
      </c>
      <c r="F5" s="273">
        <v>4</v>
      </c>
      <c r="G5" s="274"/>
      <c r="H5" s="275"/>
      <c r="I5" s="15">
        <v>5</v>
      </c>
    </row>
    <row r="6" spans="1:9" ht="143.25" customHeight="1">
      <c r="A6" s="54">
        <v>1</v>
      </c>
      <c r="B6" s="308" t="s">
        <v>22</v>
      </c>
      <c r="C6" s="308"/>
      <c r="D6" s="308"/>
      <c r="E6" s="43"/>
      <c r="F6" s="178"/>
      <c r="G6" s="179"/>
      <c r="H6" s="180"/>
      <c r="I6" s="44"/>
    </row>
    <row r="7" spans="1:9" ht="15" customHeight="1">
      <c r="A7" s="54">
        <v>2</v>
      </c>
      <c r="B7" s="188" t="s">
        <v>3</v>
      </c>
      <c r="C7" s="188"/>
      <c r="D7" s="188"/>
      <c r="E7" s="60"/>
      <c r="F7" s="181"/>
      <c r="G7" s="182"/>
      <c r="H7" s="183"/>
      <c r="I7" s="24"/>
    </row>
    <row r="8" spans="1:9" s="66" customFormat="1" ht="15" customHeight="1">
      <c r="A8" s="82">
        <v>3</v>
      </c>
      <c r="B8" s="309" t="s">
        <v>8</v>
      </c>
      <c r="C8" s="309"/>
      <c r="D8" s="309"/>
      <c r="E8" s="83"/>
      <c r="F8" s="305"/>
      <c r="G8" s="306"/>
      <c r="H8" s="307"/>
      <c r="I8" s="32"/>
    </row>
    <row r="9" spans="1:9" ht="15">
      <c r="A9" s="54"/>
      <c r="B9" s="188" t="s">
        <v>13</v>
      </c>
      <c r="C9" s="188"/>
      <c r="D9" s="188"/>
      <c r="E9" s="61"/>
      <c r="F9" s="181"/>
      <c r="G9" s="182"/>
      <c r="H9" s="183"/>
      <c r="I9" s="24"/>
    </row>
    <row r="10" spans="1:9" ht="15" customHeight="1">
      <c r="A10" s="54"/>
      <c r="B10" s="188" t="s">
        <v>15</v>
      </c>
      <c r="C10" s="188"/>
      <c r="D10" s="188"/>
      <c r="E10" s="91"/>
      <c r="F10" s="311"/>
      <c r="G10" s="312"/>
      <c r="H10" s="313"/>
      <c r="I10" s="24"/>
    </row>
    <row r="11" spans="1:9" ht="15" customHeight="1">
      <c r="A11" s="54"/>
      <c r="B11" s="178" t="s">
        <v>26</v>
      </c>
      <c r="C11" s="179"/>
      <c r="D11" s="180"/>
      <c r="E11" s="62"/>
      <c r="F11" s="181"/>
      <c r="G11" s="182"/>
      <c r="H11" s="183"/>
      <c r="I11" s="24"/>
    </row>
    <row r="12" spans="1:9" ht="15" customHeight="1">
      <c r="A12" s="55">
        <v>4</v>
      </c>
      <c r="B12" s="188" t="s">
        <v>10</v>
      </c>
      <c r="C12" s="188"/>
      <c r="D12" s="188"/>
      <c r="E12" s="60"/>
      <c r="F12" s="181"/>
      <c r="G12" s="182"/>
      <c r="H12" s="183"/>
      <c r="I12" s="24"/>
    </row>
    <row r="13" spans="1:9" s="66" customFormat="1" ht="15" customHeight="1">
      <c r="A13" s="67">
        <v>5</v>
      </c>
      <c r="B13" s="309" t="s">
        <v>6</v>
      </c>
      <c r="C13" s="309"/>
      <c r="D13" s="309"/>
      <c r="E13" s="90"/>
      <c r="F13" s="231"/>
      <c r="G13" s="232"/>
      <c r="H13" s="233"/>
      <c r="I13" s="68"/>
    </row>
    <row r="14" spans="1:9" ht="15" customHeight="1">
      <c r="A14" s="55">
        <v>6</v>
      </c>
      <c r="B14" s="188" t="s">
        <v>7</v>
      </c>
      <c r="C14" s="188"/>
      <c r="D14" s="188"/>
      <c r="E14" s="53"/>
      <c r="F14" s="226"/>
      <c r="G14" s="227"/>
      <c r="H14" s="228"/>
      <c r="I14" s="56"/>
    </row>
    <row r="15" spans="1:9" ht="15">
      <c r="A15" s="55">
        <v>7</v>
      </c>
      <c r="B15" s="188" t="s">
        <v>9</v>
      </c>
      <c r="C15" s="188"/>
      <c r="D15" s="188"/>
      <c r="E15" s="30"/>
      <c r="F15" s="144"/>
      <c r="G15" s="145"/>
      <c r="H15" s="146"/>
      <c r="I15" s="24"/>
    </row>
    <row r="16" spans="1:9" ht="15" customHeight="1">
      <c r="A16" s="55">
        <v>8</v>
      </c>
      <c r="B16" s="188" t="s">
        <v>23</v>
      </c>
      <c r="C16" s="188"/>
      <c r="D16" s="188"/>
      <c r="E16" s="52"/>
      <c r="F16" s="296"/>
      <c r="G16" s="297"/>
      <c r="H16" s="298"/>
      <c r="I16" s="18"/>
    </row>
    <row r="17" spans="1:9" s="36" customFormat="1" ht="15" hidden="1">
      <c r="A17" s="17"/>
      <c r="B17" s="178"/>
      <c r="C17" s="179"/>
      <c r="D17" s="180"/>
      <c r="E17" s="43"/>
      <c r="F17" s="295"/>
      <c r="G17" s="295"/>
      <c r="H17" s="295"/>
      <c r="I17" s="18"/>
    </row>
    <row r="18" spans="1:9" ht="15.75">
      <c r="A18" s="33" t="s">
        <v>18</v>
      </c>
      <c r="B18" s="34"/>
      <c r="C18" s="34"/>
      <c r="D18" s="34"/>
      <c r="E18" s="34"/>
      <c r="F18" s="34"/>
      <c r="G18" s="34"/>
      <c r="H18" s="34"/>
      <c r="I18" s="34"/>
    </row>
    <row r="19" spans="1:10" ht="19.5" customHeight="1">
      <c r="A19" s="310" t="s">
        <v>38</v>
      </c>
      <c r="B19" s="310"/>
      <c r="C19" s="310"/>
      <c r="D19" s="310"/>
      <c r="E19" s="310"/>
      <c r="F19" s="310"/>
      <c r="G19" s="310"/>
      <c r="H19" s="310"/>
      <c r="I19" s="310"/>
      <c r="J19" s="310"/>
    </row>
    <row r="20" spans="1:10" ht="15.75">
      <c r="A20" s="59" t="s">
        <v>16</v>
      </c>
      <c r="B20" s="35"/>
      <c r="C20" s="35"/>
      <c r="D20" s="35"/>
      <c r="E20" s="35"/>
      <c r="F20" s="35"/>
      <c r="G20" s="35"/>
      <c r="H20" s="35"/>
      <c r="I20" s="34"/>
      <c r="J20" s="34"/>
    </row>
    <row r="21" spans="1:10" ht="15.75">
      <c r="A21" s="35" t="s">
        <v>25</v>
      </c>
      <c r="B21" s="35"/>
      <c r="C21" s="35"/>
      <c r="D21" s="35"/>
      <c r="E21" s="35"/>
      <c r="F21" s="35"/>
      <c r="G21" s="35"/>
      <c r="H21" s="35"/>
      <c r="I21" s="34"/>
      <c r="J21" s="34"/>
    </row>
    <row r="22" spans="1:10" ht="15.75">
      <c r="A22" s="35" t="s">
        <v>43</v>
      </c>
      <c r="B22" s="35"/>
      <c r="C22" s="35"/>
      <c r="D22" s="35"/>
      <c r="E22" s="35"/>
      <c r="F22" s="35"/>
      <c r="G22" s="35"/>
      <c r="H22" s="35"/>
      <c r="I22" s="34"/>
      <c r="J22" s="34"/>
    </row>
    <row r="23" spans="1:10" ht="15.75">
      <c r="A23" s="35" t="s">
        <v>24</v>
      </c>
      <c r="B23" s="35"/>
      <c r="C23" s="35"/>
      <c r="D23" s="35"/>
      <c r="E23" s="35"/>
      <c r="F23" s="35"/>
      <c r="G23" s="35"/>
      <c r="H23" s="35"/>
      <c r="I23" s="34"/>
      <c r="J23" s="34"/>
    </row>
    <row r="24" spans="1:10" ht="15.75">
      <c r="A24" s="35" t="s">
        <v>82</v>
      </c>
      <c r="B24" s="35"/>
      <c r="C24" s="35"/>
      <c r="D24" s="35"/>
      <c r="E24" s="35"/>
      <c r="F24" s="35"/>
      <c r="G24" s="35"/>
      <c r="H24" s="35"/>
      <c r="I24" s="34"/>
      <c r="J24" s="34"/>
    </row>
    <row r="25" spans="1:10" ht="11.25" customHeight="1">
      <c r="A25" s="35"/>
      <c r="B25" s="35"/>
      <c r="C25" s="35"/>
      <c r="D25" s="35"/>
      <c r="E25" s="35"/>
      <c r="F25" s="35"/>
      <c r="G25" s="35"/>
      <c r="H25" s="35"/>
      <c r="I25" s="34"/>
      <c r="J25" s="34"/>
    </row>
    <row r="26" spans="1:10" ht="15.75">
      <c r="A26" s="35" t="s">
        <v>41</v>
      </c>
      <c r="B26" s="35"/>
      <c r="C26" s="35"/>
      <c r="D26" s="35"/>
      <c r="E26" s="35"/>
      <c r="F26" s="35"/>
      <c r="G26" s="35"/>
      <c r="H26" s="35"/>
      <c r="I26" s="34"/>
      <c r="J26" s="34"/>
    </row>
    <row r="27" spans="1:10" ht="15.75">
      <c r="A27" s="35" t="s">
        <v>47</v>
      </c>
      <c r="B27" s="35"/>
      <c r="C27" s="35"/>
      <c r="D27" s="35"/>
      <c r="E27" s="35"/>
      <c r="F27" s="35"/>
      <c r="G27" s="35"/>
      <c r="H27" s="35"/>
      <c r="I27" s="34"/>
      <c r="J27" s="34"/>
    </row>
    <row r="28" spans="1:10" ht="15.75">
      <c r="A28" s="35" t="s">
        <v>83</v>
      </c>
      <c r="B28" s="35"/>
      <c r="C28" s="35"/>
      <c r="D28" s="35"/>
      <c r="E28" s="35"/>
      <c r="F28" s="35"/>
      <c r="G28" s="35"/>
      <c r="H28" s="35"/>
      <c r="I28" s="34"/>
      <c r="J28" s="34"/>
    </row>
    <row r="29" spans="1:10" ht="15.75">
      <c r="A29" s="35"/>
      <c r="B29" s="35"/>
      <c r="C29" s="35"/>
      <c r="D29" s="35"/>
      <c r="E29" s="35"/>
      <c r="F29" s="35"/>
      <c r="G29" s="35"/>
      <c r="H29" s="35"/>
      <c r="I29" s="34"/>
      <c r="J29" s="34"/>
    </row>
    <row r="30" spans="1:10" ht="15.75">
      <c r="A30" s="35" t="s">
        <v>42</v>
      </c>
      <c r="B30" s="35"/>
      <c r="C30" s="35"/>
      <c r="D30" s="35"/>
      <c r="E30" s="35"/>
      <c r="F30" s="35"/>
      <c r="G30" s="35"/>
      <c r="H30" s="35"/>
      <c r="I30" s="34"/>
      <c r="J30" s="34"/>
    </row>
    <row r="31" spans="1:10" ht="15.75">
      <c r="A31" s="35" t="s">
        <v>44</v>
      </c>
      <c r="B31" s="35"/>
      <c r="C31" s="35"/>
      <c r="D31" s="35"/>
      <c r="E31" s="35"/>
      <c r="F31" s="35"/>
      <c r="G31" s="35"/>
      <c r="H31" s="35"/>
      <c r="I31" s="34"/>
      <c r="J31" s="34"/>
    </row>
    <row r="32" spans="1:10" ht="15.75">
      <c r="A32" s="35" t="s">
        <v>46</v>
      </c>
      <c r="B32" s="35"/>
      <c r="C32" s="35"/>
      <c r="D32" s="35"/>
      <c r="E32" s="35"/>
      <c r="F32" s="35"/>
      <c r="G32" s="34"/>
      <c r="H32" s="34"/>
      <c r="I32" s="34"/>
      <c r="J32" s="34"/>
    </row>
    <row r="33" spans="1:10" ht="15.75">
      <c r="A33" s="35" t="s">
        <v>48</v>
      </c>
      <c r="B33" s="35"/>
      <c r="C33" s="35"/>
      <c r="D33" s="35"/>
      <c r="E33" s="35"/>
      <c r="F33" s="35"/>
      <c r="G33" s="34"/>
      <c r="H33" s="34"/>
      <c r="I33" s="34"/>
      <c r="J33" s="34"/>
    </row>
    <row r="34" spans="1:10" ht="9.75" customHeight="1">
      <c r="A34" s="35"/>
      <c r="B34" s="35"/>
      <c r="C34" s="35"/>
      <c r="D34" s="35"/>
      <c r="E34" s="35"/>
      <c r="F34" s="35"/>
      <c r="G34" s="34"/>
      <c r="H34" s="34"/>
      <c r="I34" s="34"/>
      <c r="J34" s="34"/>
    </row>
    <row r="35" spans="1:6" ht="15.75">
      <c r="A35" s="35" t="s">
        <v>17</v>
      </c>
      <c r="B35" s="35"/>
      <c r="C35" s="35"/>
      <c r="D35" s="35"/>
      <c r="E35" s="35"/>
      <c r="F35" s="34"/>
    </row>
    <row r="36" spans="1:6" ht="15.75">
      <c r="A36" s="35" t="s">
        <v>85</v>
      </c>
      <c r="B36" s="35"/>
      <c r="C36" s="35"/>
      <c r="D36" s="35"/>
      <c r="E36" s="35"/>
      <c r="F36" s="34"/>
    </row>
    <row r="37" spans="1:6" ht="15.75">
      <c r="A37" s="35" t="s">
        <v>87</v>
      </c>
      <c r="B37" s="35"/>
      <c r="C37" s="35"/>
      <c r="D37" s="35"/>
      <c r="E37" s="35"/>
      <c r="F37" s="34"/>
    </row>
    <row r="38" spans="1:6" ht="15.75">
      <c r="A38" s="35" t="s">
        <v>86</v>
      </c>
      <c r="B38" s="34"/>
      <c r="C38" s="34"/>
      <c r="D38" s="34"/>
      <c r="E38" s="34"/>
      <c r="F38" s="34"/>
    </row>
    <row r="39" spans="1:6" ht="15.75">
      <c r="A39" s="35"/>
      <c r="B39" s="34"/>
      <c r="C39" s="34"/>
      <c r="D39" s="34"/>
      <c r="E39" s="34"/>
      <c r="F39" s="34"/>
    </row>
    <row r="41" spans="1:9" ht="15.75">
      <c r="A41" s="33" t="s">
        <v>149</v>
      </c>
      <c r="B41" s="33"/>
      <c r="C41" s="33"/>
      <c r="D41" s="33"/>
      <c r="E41" s="33"/>
      <c r="F41" s="33"/>
      <c r="G41" s="33"/>
      <c r="H41" s="33"/>
      <c r="I41" s="33"/>
    </row>
    <row r="42" spans="1:9" ht="15.75">
      <c r="A42" s="33" t="s">
        <v>164</v>
      </c>
      <c r="B42" s="33"/>
      <c r="C42" s="33"/>
      <c r="D42" s="33"/>
      <c r="E42" s="33"/>
      <c r="F42" s="33"/>
      <c r="G42" s="33"/>
      <c r="H42" s="33" t="s">
        <v>157</v>
      </c>
      <c r="I42" s="33"/>
    </row>
    <row r="43" spans="1:9" ht="15.75">
      <c r="A43" s="33"/>
      <c r="B43" s="33"/>
      <c r="C43" s="33"/>
      <c r="D43" s="33"/>
      <c r="E43" s="33"/>
      <c r="F43" s="33"/>
      <c r="G43" s="33"/>
      <c r="H43" s="33"/>
      <c r="I43" s="33"/>
    </row>
  </sheetData>
  <sheetProtection/>
  <mergeCells count="34">
    <mergeCell ref="E1:I1"/>
    <mergeCell ref="B17:D17"/>
    <mergeCell ref="F17:H17"/>
    <mergeCell ref="B5:D5"/>
    <mergeCell ref="F5:H5"/>
    <mergeCell ref="F13:H13"/>
    <mergeCell ref="F14:H14"/>
    <mergeCell ref="F15:H15"/>
    <mergeCell ref="B16:D16"/>
    <mergeCell ref="F16:H16"/>
    <mergeCell ref="A19:J19"/>
    <mergeCell ref="B14:D14"/>
    <mergeCell ref="B15:D15"/>
    <mergeCell ref="B10:D10"/>
    <mergeCell ref="B11:D11"/>
    <mergeCell ref="B12:D12"/>
    <mergeCell ref="B13:D13"/>
    <mergeCell ref="F10:H10"/>
    <mergeCell ref="F11:H11"/>
    <mergeCell ref="F12:H12"/>
    <mergeCell ref="B6:D6"/>
    <mergeCell ref="B7:D7"/>
    <mergeCell ref="B8:D8"/>
    <mergeCell ref="B9:D9"/>
    <mergeCell ref="F6:H6"/>
    <mergeCell ref="F7:H7"/>
    <mergeCell ref="F9:H9"/>
    <mergeCell ref="F8:H8"/>
    <mergeCell ref="A2:I2"/>
    <mergeCell ref="A3:A4"/>
    <mergeCell ref="B3:D4"/>
    <mergeCell ref="E3:E4"/>
    <mergeCell ref="I3:I4"/>
    <mergeCell ref="F3:H4"/>
  </mergeCells>
  <printOptions/>
  <pageMargins left="0.4330708661417323" right="0.3937007874015748" top="0.8267716535433072" bottom="0.5511811023622047" header="0.31496062992125984" footer="0.31496062992125984"/>
  <pageSetup horizontalDpi="600" verticalDpi="600" orientation="landscape" paperSize="9" scale="87" r:id="rId1"/>
  <rowBreaks count="1" manualBreakCount="1">
    <brk id="1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3.8515625" style="1" customWidth="1"/>
    <col min="2" max="2" width="9.57421875" style="1" customWidth="1"/>
    <col min="3" max="3" width="9.140625" style="1" customWidth="1"/>
    <col min="4" max="4" width="10.7109375" style="1" customWidth="1"/>
    <col min="5" max="5" width="64.28125" style="1" customWidth="1"/>
    <col min="6" max="6" width="16.7109375" style="1" customWidth="1"/>
    <col min="7" max="7" width="3.421875" style="1" hidden="1" customWidth="1"/>
    <col min="8" max="8" width="9.421875" style="1" customWidth="1"/>
    <col min="9" max="9" width="17.8515625" style="1" customWidth="1"/>
    <col min="10" max="10" width="8.7109375" style="1" customWidth="1"/>
    <col min="11" max="16384" width="9.140625" style="1" customWidth="1"/>
  </cols>
  <sheetData>
    <row r="1" spans="5:9" ht="15">
      <c r="E1" s="208" t="s">
        <v>148</v>
      </c>
      <c r="F1" s="208"/>
      <c r="G1" s="208"/>
      <c r="H1" s="208"/>
      <c r="I1" s="208"/>
    </row>
    <row r="2" spans="1:9" ht="50.25" customHeight="1">
      <c r="A2" s="315" t="s">
        <v>173</v>
      </c>
      <c r="B2" s="315"/>
      <c r="C2" s="315"/>
      <c r="D2" s="315"/>
      <c r="E2" s="315"/>
      <c r="F2" s="315"/>
      <c r="G2" s="315"/>
      <c r="H2" s="315"/>
      <c r="I2" s="315"/>
    </row>
    <row r="3" spans="1:9" ht="15">
      <c r="A3" s="229" t="s">
        <v>0</v>
      </c>
      <c r="B3" s="187" t="s">
        <v>1</v>
      </c>
      <c r="C3" s="240"/>
      <c r="D3" s="240"/>
      <c r="E3" s="229" t="s">
        <v>2</v>
      </c>
      <c r="F3" s="141" t="s">
        <v>4</v>
      </c>
      <c r="G3" s="166"/>
      <c r="H3" s="167"/>
      <c r="I3" s="141" t="s">
        <v>21</v>
      </c>
    </row>
    <row r="4" spans="1:9" ht="15">
      <c r="A4" s="230"/>
      <c r="B4" s="240"/>
      <c r="C4" s="240"/>
      <c r="D4" s="240"/>
      <c r="E4" s="229"/>
      <c r="F4" s="168"/>
      <c r="G4" s="169"/>
      <c r="H4" s="170"/>
      <c r="I4" s="168"/>
    </row>
    <row r="5" spans="1:9" s="41" customFormat="1" ht="15">
      <c r="A5" s="40">
        <v>1</v>
      </c>
      <c r="B5" s="171">
        <v>2</v>
      </c>
      <c r="C5" s="172"/>
      <c r="D5" s="173"/>
      <c r="E5" s="38">
        <v>3</v>
      </c>
      <c r="F5" s="144">
        <v>4</v>
      </c>
      <c r="G5" s="145"/>
      <c r="H5" s="146"/>
      <c r="I5" s="39">
        <v>5</v>
      </c>
    </row>
    <row r="6" spans="1:9" ht="111.75" customHeight="1">
      <c r="A6" s="54">
        <v>1</v>
      </c>
      <c r="B6" s="316" t="s">
        <v>22</v>
      </c>
      <c r="C6" s="317"/>
      <c r="D6" s="318"/>
      <c r="E6" s="43" t="s">
        <v>140</v>
      </c>
      <c r="F6" s="178" t="s">
        <v>141</v>
      </c>
      <c r="G6" s="179"/>
      <c r="H6" s="180"/>
      <c r="I6" s="24">
        <v>799.72</v>
      </c>
    </row>
    <row r="7" spans="1:9" ht="15" customHeight="1">
      <c r="A7" s="54">
        <v>2</v>
      </c>
      <c r="B7" s="188" t="s">
        <v>3</v>
      </c>
      <c r="C7" s="188"/>
      <c r="D7" s="188"/>
      <c r="E7" s="23">
        <v>0.302</v>
      </c>
      <c r="F7" s="181"/>
      <c r="G7" s="182"/>
      <c r="H7" s="183"/>
      <c r="I7" s="24">
        <f>I6*E7</f>
        <v>241.52</v>
      </c>
    </row>
    <row r="8" spans="1:9" ht="15" customHeight="1">
      <c r="A8" s="55">
        <v>3</v>
      </c>
      <c r="B8" s="188" t="s">
        <v>10</v>
      </c>
      <c r="C8" s="188"/>
      <c r="D8" s="188"/>
      <c r="E8" s="23">
        <v>0.57</v>
      </c>
      <c r="F8" s="181"/>
      <c r="G8" s="182"/>
      <c r="H8" s="183"/>
      <c r="I8" s="24">
        <f>I6*E8</f>
        <v>455.84</v>
      </c>
    </row>
    <row r="9" spans="1:9" s="66" customFormat="1" ht="15" customHeight="1">
      <c r="A9" s="67">
        <v>4</v>
      </c>
      <c r="B9" s="309" t="s">
        <v>6</v>
      </c>
      <c r="C9" s="309"/>
      <c r="D9" s="309"/>
      <c r="E9" s="90"/>
      <c r="F9" s="231"/>
      <c r="G9" s="232"/>
      <c r="H9" s="233"/>
      <c r="I9" s="68">
        <f>I6+I7+I8</f>
        <v>1497.08</v>
      </c>
    </row>
    <row r="10" spans="1:9" ht="15" customHeight="1">
      <c r="A10" s="55">
        <v>5</v>
      </c>
      <c r="B10" s="188" t="s">
        <v>7</v>
      </c>
      <c r="C10" s="188"/>
      <c r="D10" s="188"/>
      <c r="E10" s="53">
        <v>0.03</v>
      </c>
      <c r="F10" s="226"/>
      <c r="G10" s="227"/>
      <c r="H10" s="228"/>
      <c r="I10" s="56">
        <f>I9*E10</f>
        <v>44.91</v>
      </c>
    </row>
    <row r="11" spans="1:9" ht="15">
      <c r="A11" s="55">
        <v>6</v>
      </c>
      <c r="B11" s="188" t="s">
        <v>9</v>
      </c>
      <c r="C11" s="188"/>
      <c r="D11" s="188"/>
      <c r="E11" s="30"/>
      <c r="F11" s="144"/>
      <c r="G11" s="145"/>
      <c r="H11" s="146"/>
      <c r="I11" s="24">
        <f>I9+I10</f>
        <v>1541.99</v>
      </c>
    </row>
    <row r="12" spans="1:9" ht="15" customHeight="1">
      <c r="A12" s="55">
        <v>7</v>
      </c>
      <c r="B12" s="188" t="s">
        <v>23</v>
      </c>
      <c r="C12" s="188"/>
      <c r="D12" s="188"/>
      <c r="E12" s="52"/>
      <c r="F12" s="296"/>
      <c r="G12" s="297"/>
      <c r="H12" s="298"/>
      <c r="I12" s="18">
        <f>I11</f>
        <v>1542</v>
      </c>
    </row>
    <row r="13" spans="1:9" s="36" customFormat="1" ht="15" hidden="1">
      <c r="A13" s="17"/>
      <c r="B13" s="188"/>
      <c r="C13" s="188"/>
      <c r="D13" s="188"/>
      <c r="E13" s="43"/>
      <c r="F13" s="295"/>
      <c r="G13" s="295"/>
      <c r="H13" s="295"/>
      <c r="I13" s="18"/>
    </row>
    <row r="14" ht="15" customHeight="1">
      <c r="A14" s="49" t="s">
        <v>18</v>
      </c>
    </row>
    <row r="15" spans="1:9" ht="15" customHeight="1">
      <c r="A15" s="310" t="s">
        <v>38</v>
      </c>
      <c r="B15" s="310"/>
      <c r="C15" s="310"/>
      <c r="D15" s="310"/>
      <c r="E15" s="310"/>
      <c r="F15" s="310"/>
      <c r="G15" s="310"/>
      <c r="H15" s="310"/>
      <c r="I15" s="310"/>
    </row>
    <row r="16" spans="1:8" ht="17.25" customHeight="1">
      <c r="A16" s="57" t="s">
        <v>16</v>
      </c>
      <c r="B16" s="58"/>
      <c r="C16" s="58"/>
      <c r="D16" s="58"/>
      <c r="E16" s="58"/>
      <c r="F16" s="58"/>
      <c r="G16" s="58"/>
      <c r="H16" s="58"/>
    </row>
    <row r="17" spans="1:8" ht="15">
      <c r="A17" s="58" t="s">
        <v>31</v>
      </c>
      <c r="B17" s="58"/>
      <c r="C17" s="58"/>
      <c r="D17" s="58"/>
      <c r="E17" s="58"/>
      <c r="F17" s="58"/>
      <c r="G17" s="58"/>
      <c r="H17" s="58"/>
    </row>
    <row r="18" spans="1:8" ht="15">
      <c r="A18" s="58" t="s">
        <v>95</v>
      </c>
      <c r="B18" s="58"/>
      <c r="C18" s="58"/>
      <c r="D18" s="58"/>
      <c r="E18" s="58"/>
      <c r="F18" s="58"/>
      <c r="G18" s="58"/>
      <c r="H18" s="58"/>
    </row>
    <row r="19" spans="1:8" ht="15">
      <c r="A19" s="58" t="s">
        <v>146</v>
      </c>
      <c r="B19" s="58"/>
      <c r="C19" s="58"/>
      <c r="D19" s="58"/>
      <c r="E19" s="58"/>
      <c r="F19" s="58"/>
      <c r="G19" s="58"/>
      <c r="H19" s="58"/>
    </row>
    <row r="20" spans="1:8" ht="15">
      <c r="A20" s="58"/>
      <c r="B20" s="58"/>
      <c r="C20" s="58"/>
      <c r="D20" s="58"/>
      <c r="E20" s="58"/>
      <c r="F20" s="58"/>
      <c r="G20" s="58"/>
      <c r="H20" s="58"/>
    </row>
    <row r="21" spans="1:8" ht="15">
      <c r="A21" s="58" t="s">
        <v>32</v>
      </c>
      <c r="B21" s="58"/>
      <c r="C21" s="58"/>
      <c r="D21" s="58"/>
      <c r="E21" s="58"/>
      <c r="F21" s="58"/>
      <c r="G21" s="58"/>
      <c r="H21" s="58"/>
    </row>
    <row r="22" spans="1:8" ht="15">
      <c r="A22" s="58" t="s">
        <v>33</v>
      </c>
      <c r="B22" s="58"/>
      <c r="C22" s="58"/>
      <c r="D22" s="58"/>
      <c r="E22" s="58"/>
      <c r="F22" s="58"/>
      <c r="G22" s="58"/>
      <c r="H22" s="58"/>
    </row>
    <row r="23" spans="1:8" ht="15">
      <c r="A23" s="58" t="s">
        <v>34</v>
      </c>
      <c r="B23" s="58"/>
      <c r="C23" s="58"/>
      <c r="D23" s="58"/>
      <c r="E23" s="58"/>
      <c r="F23" s="58"/>
      <c r="G23" s="58"/>
      <c r="H23" s="58"/>
    </row>
    <row r="24" spans="1:8" ht="15">
      <c r="A24" s="58" t="s">
        <v>35</v>
      </c>
      <c r="B24" s="58"/>
      <c r="C24" s="58"/>
      <c r="D24" s="58"/>
      <c r="E24" s="58"/>
      <c r="F24" s="58"/>
      <c r="G24" s="58"/>
      <c r="H24" s="58"/>
    </row>
    <row r="25" spans="1:8" ht="15">
      <c r="A25" s="58" t="s">
        <v>96</v>
      </c>
      <c r="B25" s="58"/>
      <c r="C25" s="58"/>
      <c r="D25" s="58"/>
      <c r="E25" s="58"/>
      <c r="F25" s="58"/>
      <c r="G25" s="58"/>
      <c r="H25" s="58"/>
    </row>
    <row r="26" spans="1:8" ht="15">
      <c r="A26" s="58" t="s">
        <v>147</v>
      </c>
      <c r="B26" s="58"/>
      <c r="C26" s="58"/>
      <c r="D26" s="58"/>
      <c r="E26" s="58"/>
      <c r="F26" s="58"/>
      <c r="G26" s="58"/>
      <c r="H26" s="58"/>
    </row>
    <row r="27" spans="1:8" ht="15">
      <c r="A27" s="58"/>
      <c r="B27" s="58"/>
      <c r="C27" s="58"/>
      <c r="D27" s="58"/>
      <c r="E27" s="58"/>
      <c r="F27" s="58"/>
      <c r="G27" s="58"/>
      <c r="H27" s="58"/>
    </row>
    <row r="28" spans="1:6" ht="15">
      <c r="A28" s="58" t="s">
        <v>17</v>
      </c>
      <c r="B28" s="58"/>
      <c r="C28" s="58"/>
      <c r="D28" s="58"/>
      <c r="E28" s="58"/>
      <c r="F28" s="36"/>
    </row>
    <row r="29" spans="1:6" ht="15">
      <c r="A29" s="58" t="s">
        <v>97</v>
      </c>
      <c r="B29" s="58"/>
      <c r="C29" s="58"/>
      <c r="D29" s="58"/>
      <c r="E29" s="58"/>
      <c r="F29" s="36"/>
    </row>
    <row r="30" spans="1:6" ht="15">
      <c r="A30" s="58" t="s">
        <v>143</v>
      </c>
      <c r="B30" s="36"/>
      <c r="C30" s="36"/>
      <c r="D30" s="36"/>
      <c r="E30" s="36"/>
      <c r="F30" s="36"/>
    </row>
    <row r="31" spans="1:6" ht="15">
      <c r="A31" s="58" t="s">
        <v>142</v>
      </c>
      <c r="B31" s="36"/>
      <c r="C31" s="36"/>
      <c r="D31" s="36"/>
      <c r="E31" s="36"/>
      <c r="F31" s="36"/>
    </row>
    <row r="32" spans="1:6" ht="15">
      <c r="A32" s="58" t="s">
        <v>144</v>
      </c>
      <c r="B32" s="36"/>
      <c r="C32" s="36"/>
      <c r="D32" s="36"/>
      <c r="E32" s="36"/>
      <c r="F32" s="36"/>
    </row>
    <row r="33" spans="1:6" ht="15">
      <c r="A33" s="36"/>
      <c r="B33" s="36"/>
      <c r="C33" s="36"/>
      <c r="D33" s="36"/>
      <c r="E33" s="36"/>
      <c r="F33" s="36"/>
    </row>
    <row r="34" spans="1:9" ht="33.75" customHeight="1">
      <c r="A34" s="37"/>
      <c r="B34" s="314" t="s">
        <v>165</v>
      </c>
      <c r="C34" s="314"/>
      <c r="D34" s="314"/>
      <c r="E34" s="125" t="s">
        <v>157</v>
      </c>
      <c r="F34" s="37"/>
      <c r="G34" s="37"/>
      <c r="H34" s="37"/>
      <c r="I34" s="37"/>
    </row>
    <row r="35" spans="1:9" ht="15.75">
      <c r="A35" s="33"/>
      <c r="B35" s="33"/>
      <c r="C35" s="33"/>
      <c r="D35" s="33"/>
      <c r="E35" s="33"/>
      <c r="F35" s="33"/>
      <c r="G35" s="33"/>
      <c r="I35" s="33"/>
    </row>
  </sheetData>
  <sheetProtection/>
  <mergeCells count="27">
    <mergeCell ref="B34:D34"/>
    <mergeCell ref="E1:I1"/>
    <mergeCell ref="B13:D13"/>
    <mergeCell ref="F13:H13"/>
    <mergeCell ref="F9:H9"/>
    <mergeCell ref="F10:H10"/>
    <mergeCell ref="A2:I2"/>
    <mergeCell ref="F3:H4"/>
    <mergeCell ref="I3:I4"/>
    <mergeCell ref="B6:D6"/>
    <mergeCell ref="A15:I15"/>
    <mergeCell ref="F12:H12"/>
    <mergeCell ref="B12:D12"/>
    <mergeCell ref="B11:D11"/>
    <mergeCell ref="F11:H11"/>
    <mergeCell ref="B8:D8"/>
    <mergeCell ref="B9:D9"/>
    <mergeCell ref="B10:D10"/>
    <mergeCell ref="F8:H8"/>
    <mergeCell ref="A3:A4"/>
    <mergeCell ref="B3:D4"/>
    <mergeCell ref="E3:E4"/>
    <mergeCell ref="F6:H6"/>
    <mergeCell ref="F7:H7"/>
    <mergeCell ref="B5:D5"/>
    <mergeCell ref="F5:H5"/>
    <mergeCell ref="B7:D7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57421875" style="0" customWidth="1"/>
    <col min="2" max="2" width="54.28125" style="0" customWidth="1"/>
    <col min="3" max="3" width="16.7109375" style="0" customWidth="1"/>
    <col min="4" max="4" width="13.57421875" style="0" customWidth="1"/>
  </cols>
  <sheetData>
    <row r="1" spans="3:4" ht="47.25" customHeight="1">
      <c r="C1" s="319" t="s">
        <v>118</v>
      </c>
      <c r="D1" s="319"/>
    </row>
    <row r="3" ht="18.75">
      <c r="B3" s="100" t="s">
        <v>68</v>
      </c>
    </row>
    <row r="6" spans="1:4" ht="31.5">
      <c r="A6" s="75" t="s">
        <v>0</v>
      </c>
      <c r="B6" s="98" t="s">
        <v>50</v>
      </c>
      <c r="C6" s="97" t="s">
        <v>81</v>
      </c>
      <c r="D6" s="97" t="s">
        <v>74</v>
      </c>
    </row>
    <row r="7" spans="1:4" ht="15.75">
      <c r="A7" s="76">
        <v>1</v>
      </c>
      <c r="B7" s="97" t="s">
        <v>69</v>
      </c>
      <c r="C7" s="101">
        <v>320.4</v>
      </c>
      <c r="D7" s="97"/>
    </row>
    <row r="8" spans="1:4" ht="24.75" customHeight="1">
      <c r="A8" s="76">
        <v>2</v>
      </c>
      <c r="B8" s="97" t="s">
        <v>88</v>
      </c>
      <c r="C8" s="101">
        <f>C7*30.2%</f>
        <v>96.76</v>
      </c>
      <c r="D8" s="97"/>
    </row>
    <row r="9" spans="1:4" ht="23.25" customHeight="1">
      <c r="A9" s="76">
        <v>3</v>
      </c>
      <c r="B9" s="97" t="s">
        <v>70</v>
      </c>
      <c r="C9" s="101">
        <f>SUM(C10:C10)</f>
        <v>3.6</v>
      </c>
      <c r="D9" s="97"/>
    </row>
    <row r="10" spans="1:4" ht="24.75" customHeight="1">
      <c r="A10" s="99" t="s">
        <v>75</v>
      </c>
      <c r="B10" s="52" t="s">
        <v>77</v>
      </c>
      <c r="C10" s="101">
        <v>3.6</v>
      </c>
      <c r="D10" s="97"/>
    </row>
    <row r="11" spans="1:4" ht="24.75" customHeight="1">
      <c r="A11" s="76">
        <v>4</v>
      </c>
      <c r="B11" s="97" t="s">
        <v>76</v>
      </c>
      <c r="C11" s="101">
        <v>1.4</v>
      </c>
      <c r="D11" s="97"/>
    </row>
    <row r="12" spans="1:4" ht="18" customHeight="1">
      <c r="A12" s="76">
        <v>5</v>
      </c>
      <c r="B12" s="97" t="s">
        <v>78</v>
      </c>
      <c r="C12" s="101">
        <f>C13+C14+C15+C16</f>
        <v>2.7</v>
      </c>
      <c r="D12" s="97"/>
    </row>
    <row r="13" spans="1:4" ht="18" customHeight="1">
      <c r="A13" s="99" t="s">
        <v>93</v>
      </c>
      <c r="B13" s="97" t="s">
        <v>79</v>
      </c>
      <c r="C13" s="101">
        <v>0.1</v>
      </c>
      <c r="D13" s="97"/>
    </row>
    <row r="14" spans="1:4" ht="18" customHeight="1">
      <c r="A14" s="99" t="s">
        <v>94</v>
      </c>
      <c r="B14" s="97" t="s">
        <v>80</v>
      </c>
      <c r="C14" s="101">
        <v>2.6</v>
      </c>
      <c r="D14" s="97"/>
    </row>
    <row r="15" spans="1:4" ht="18" customHeight="1">
      <c r="A15" s="99"/>
      <c r="C15" s="101"/>
      <c r="D15" s="97"/>
    </row>
    <row r="16" spans="1:4" ht="18" customHeight="1">
      <c r="A16" s="99"/>
      <c r="B16" s="97"/>
      <c r="C16" s="101"/>
      <c r="D16" s="97"/>
    </row>
    <row r="17" spans="1:4" ht="19.5" customHeight="1">
      <c r="A17" s="76">
        <v>6</v>
      </c>
      <c r="B17" s="97" t="s">
        <v>71</v>
      </c>
      <c r="C17" s="101">
        <f>C7+C8+C9+C12</f>
        <v>423.46</v>
      </c>
      <c r="D17" s="97"/>
    </row>
    <row r="18" spans="1:4" ht="18" customHeight="1">
      <c r="A18" s="76">
        <v>7</v>
      </c>
      <c r="B18" s="97" t="s">
        <v>72</v>
      </c>
      <c r="C18" s="101">
        <v>1175</v>
      </c>
      <c r="D18" s="97"/>
    </row>
    <row r="19" spans="1:4" ht="21" customHeight="1">
      <c r="A19" s="76">
        <v>8</v>
      </c>
      <c r="B19" s="97" t="s">
        <v>73</v>
      </c>
      <c r="C19" s="101">
        <f>C17/C18</f>
        <v>0.36</v>
      </c>
      <c r="D19" s="97"/>
    </row>
    <row r="20" ht="39.75" customHeight="1"/>
    <row r="21" spans="2:4" ht="33.75" customHeight="1">
      <c r="B21" s="124" t="s">
        <v>165</v>
      </c>
      <c r="D21" t="s">
        <v>157</v>
      </c>
    </row>
    <row r="22" ht="15.75">
      <c r="B22" s="123"/>
    </row>
  </sheetData>
  <sheetProtection/>
  <mergeCells count="1">
    <mergeCell ref="C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2017-05-19T07:37:18Z</cp:lastPrinted>
  <dcterms:created xsi:type="dcterms:W3CDTF">2006-09-28T05:33:49Z</dcterms:created>
  <dcterms:modified xsi:type="dcterms:W3CDTF">2017-05-31T06:23:28Z</dcterms:modified>
  <cp:category/>
  <cp:version/>
  <cp:contentType/>
  <cp:contentStatus/>
</cp:coreProperties>
</file>